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1"/>
  </bookViews>
  <sheets>
    <sheet name="汇总" sheetId="38" r:id="rId1"/>
    <sheet name="明细表 (2)" sheetId="37" r:id="rId2"/>
  </sheets>
  <definedNames>
    <definedName name="_xlnm._FilterDatabase" localSheetId="1" hidden="1">'明细表 (2)'!$A$7:$XBT$35</definedName>
    <definedName name="_xlnm.Print_Titles" localSheetId="1">'明细表 (2)'!$4:$5</definedName>
    <definedName name="_xlnm.Print_Area" localSheetId="1">'明细表 (2)'!$A$1:$S$35</definedName>
  </definedNames>
  <calcPr calcId="144525"/>
</workbook>
</file>

<file path=xl/sharedStrings.xml><?xml version="1.0" encoding="utf-8"?>
<sst xmlns="http://schemas.openxmlformats.org/spreadsheetml/2006/main" count="267" uniqueCount="174">
  <si>
    <t>西藏自治区山南市2026年财政常态化帮扶补助资金入库项目分类汇总表</t>
  </si>
  <si>
    <t>填报单位：山南市农业农村局                                                                          填报时间：2026年1月20日                                                          单位:万元</t>
  </si>
  <si>
    <t>序号</t>
  </si>
  <si>
    <t>市、县区</t>
  </si>
  <si>
    <t>合计</t>
  </si>
  <si>
    <t>（一）乡村特色产业类（含产业基础设施配套）</t>
  </si>
  <si>
    <t>（二）小型公益性基础设施类</t>
  </si>
  <si>
    <t>（三）人居环境整治类</t>
  </si>
  <si>
    <t>（四）宜居宜业和美村庄建设类</t>
  </si>
  <si>
    <t>（五）贷款贴息类</t>
  </si>
  <si>
    <t>（六）农牧民技能培训</t>
  </si>
  <si>
    <t>（七）其他类（含：农牧民新风貌、跨区域就业补助、帮扶车间补助等）</t>
  </si>
  <si>
    <t>项目个数</t>
  </si>
  <si>
    <t>计划总投资</t>
  </si>
  <si>
    <t>行次</t>
  </si>
  <si>
    <t>山南市</t>
  </si>
  <si>
    <t>一</t>
  </si>
  <si>
    <t>乃东区</t>
  </si>
  <si>
    <t>二</t>
  </si>
  <si>
    <t>扎囊县</t>
  </si>
  <si>
    <t>三</t>
  </si>
  <si>
    <t>贡嘎县</t>
  </si>
  <si>
    <t>四</t>
  </si>
  <si>
    <t>桑日县</t>
  </si>
  <si>
    <t>五</t>
  </si>
  <si>
    <t>琼结县</t>
  </si>
  <si>
    <t>六</t>
  </si>
  <si>
    <t>曲松县</t>
  </si>
  <si>
    <t>七</t>
  </si>
  <si>
    <t>措美县</t>
  </si>
  <si>
    <t>八</t>
  </si>
  <si>
    <t>洛扎县</t>
  </si>
  <si>
    <t>九</t>
  </si>
  <si>
    <t>加查县</t>
  </si>
  <si>
    <t>十</t>
  </si>
  <si>
    <t>隆子县</t>
  </si>
  <si>
    <t>十一</t>
  </si>
  <si>
    <t>错那县</t>
  </si>
  <si>
    <t>十二</t>
  </si>
  <si>
    <t>浪卡子县</t>
  </si>
  <si>
    <t>附件1</t>
  </si>
  <si>
    <t>西藏自治区山南市2026年财政常态化帮扶补助资金入库项目计划明细表（第一、二批）</t>
  </si>
  <si>
    <t>制表单位：山南市农业农村局                                                                                                         制表时间：2026年1月20日                                                                                                            单位：万元</t>
  </si>
  <si>
    <t>地市/县区</t>
  </si>
  <si>
    <t>项目名称</t>
  </si>
  <si>
    <t>项目地点</t>
  </si>
  <si>
    <t>项目建设内容（项目总体情况、可行性、必要性)</t>
  </si>
  <si>
    <t>项目                性质                         （新建/续建）</t>
  </si>
  <si>
    <r>
      <rPr>
        <b/>
        <sz val="18"/>
        <rFont val="宋体"/>
        <charset val="134"/>
      </rPr>
      <t>项目</t>
    </r>
    <r>
      <rPr>
        <b/>
        <sz val="18"/>
        <rFont val="Times New Roman"/>
        <charset val="0"/>
      </rPr>
      <t xml:space="preserve">
</t>
    </r>
    <r>
      <rPr>
        <b/>
        <sz val="18"/>
        <rFont val="宋体"/>
        <charset val="134"/>
      </rPr>
      <t>法人（项目建设单位）</t>
    </r>
  </si>
  <si>
    <t>项目实施年限</t>
  </si>
  <si>
    <r>
      <rPr>
        <b/>
        <sz val="18"/>
        <rFont val="宋体"/>
        <charset val="134"/>
      </rPr>
      <t>项目运营或管护主体</t>
    </r>
    <r>
      <rPr>
        <b/>
        <sz val="18"/>
        <rFont val="Times New Roman"/>
        <charset val="0"/>
      </rPr>
      <t xml:space="preserve">        </t>
    </r>
  </si>
  <si>
    <t>项目联系人及联系方式</t>
  </si>
  <si>
    <t>资金情况（万元）</t>
  </si>
  <si>
    <t>计划发放                   劳务报酬                    （万元）</t>
  </si>
  <si>
    <t>经营性产业项目尽职调查报告及利益联结等情况</t>
  </si>
  <si>
    <t>效益分析</t>
  </si>
  <si>
    <t>前期工作情况</t>
  </si>
  <si>
    <t>备注                    （到户项目群众自筹需达到10%）</t>
  </si>
  <si>
    <t>总投资</t>
  </si>
  <si>
    <t>国家投资</t>
  </si>
  <si>
    <t>群众自筹</t>
  </si>
  <si>
    <t>其他</t>
  </si>
  <si>
    <t>山南市合计</t>
  </si>
  <si>
    <t>四、桑日县</t>
  </si>
  <si>
    <t>桑日县桑日镇比巴村2026年藏6代拓垦滨藜生态饲草复合产业综合示范基地建设项目</t>
  </si>
  <si>
    <t>桑日镇比巴村</t>
  </si>
  <si>
    <r>
      <rPr>
        <b/>
        <sz val="20"/>
        <rFont val="宋体"/>
        <charset val="134"/>
      </rPr>
      <t>建设内容：</t>
    </r>
    <r>
      <rPr>
        <sz val="20"/>
        <rFont val="宋体"/>
        <charset val="134"/>
      </rPr>
      <t>水系管网30万，客土及有机肥80万（2000元/亩*400亩）。管理房7.2万（2400元/平*30平），育苗大棚2座70万（500元/平*1400平）藏6代拓垦滨藜450万（30万株*15元）</t>
    </r>
    <r>
      <rPr>
        <b/>
        <sz val="20"/>
        <rFont val="宋体"/>
        <charset val="134"/>
      </rPr>
      <t xml:space="preserve">
可行性必要性：</t>
    </r>
    <r>
      <rPr>
        <sz val="20"/>
        <rFont val="宋体"/>
        <charset val="134"/>
      </rPr>
      <t>该项目选址位于桑日县桑日镇比巴村，该项目实施持续增加村集体收入，持续增加群众收入。有效解决当地饲草紧张的问题，同时为造林提供苗木，提高植被恢复率。通过3年建设、管护、运营、移交能够有效收回投资。同时建设、管护期间村集体收益100万元，带动就业8200人次，农牧民增收200万元。移交后年产优质青干饲草660吨、绿化苗木18万株以上（可绿化1000亩沙戈荒盐碱地）。经过3年专业管护运营，种苗定植后，无需专业管护、无需经常灌溉即能存活。移交后村集体管护经费为1500/亩/年，相对其他产业投入较少、技术难度低、村集体长期收益。受益户200户756人。</t>
    </r>
    <r>
      <rPr>
        <b/>
        <sz val="20"/>
        <rFont val="宋体"/>
        <charset val="134"/>
      </rPr>
      <t>经营主体：</t>
    </r>
    <r>
      <rPr>
        <sz val="20"/>
        <rFont val="宋体"/>
        <charset val="134"/>
      </rPr>
      <t>西藏金垦生态农业科技有限公司</t>
    </r>
  </si>
  <si>
    <t>新建</t>
  </si>
  <si>
    <t>农业农村局</t>
  </si>
  <si>
    <t>2026年</t>
  </si>
  <si>
    <t>西藏金垦生态农业科技有限公司</t>
  </si>
  <si>
    <t>晋美旦达  15726731234</t>
  </si>
  <si>
    <r>
      <t>利益联结：</t>
    </r>
    <r>
      <rPr>
        <sz val="20"/>
        <rFont val="新宋体"/>
        <charset val="134"/>
      </rPr>
      <t xml:space="preserve">建立“企业+基地+农户”、“种植+加工+销售”一体化的经营方式和“科研+能力建设”的产业融合发展方式，破解产业发展与农牧民增收的主要矛盾，巩固脱贫成果防止返贫致贫。实现如下具体目标：一是打造桑日特色饲草发展路径，助力绵羊、牦牛、山羊产业；二是带动项目所在地农牧民劳动就业上千人次，带动群众增收5000元以上。                                             </t>
    </r>
    <r>
      <rPr>
        <b/>
        <sz val="20"/>
        <rFont val="新宋体"/>
        <charset val="134"/>
      </rPr>
      <t>运营能力情况：</t>
    </r>
    <r>
      <rPr>
        <sz val="20"/>
        <rFont val="新宋体"/>
        <charset val="134"/>
      </rPr>
      <t>西藏金垦生态农业科技有限公司现核心团队23人,其中博±6名、硕±3名。主要职责:整合产品、场地、渠道资源;运营选址、审批、建设、运营、推广全程操盘;确保财务体系健全、服务体系完善、研产体系实干、开展生产、服务、营销、宣传等相关培训;全方位保障项目按预期实现盈利。本项目管理团队由双方公司派出,并将依托中科院西北院、中科院地理所西藏草业中心等科研机构、专家团队作为技术支撑。</t>
    </r>
  </si>
  <si>
    <r>
      <rPr>
        <b/>
        <sz val="20"/>
        <rFont val="新宋体"/>
        <charset val="134"/>
      </rPr>
      <t>效益分析：</t>
    </r>
    <r>
      <rPr>
        <sz val="20"/>
        <rFont val="新宋体"/>
        <charset val="134"/>
      </rPr>
      <t>运营企业负责3年管护、运营和补植苗木5万株，以确保整体存活率达到95%）。        通过3年建设、管护、运营，移交后每年盈利200万（饲草及绿化苗木收益），持续收益10年。带动就业1000人次、农牧民增收30万。达到丰产后年产优质青干饲草880吨（约264万元）、苗木18万株以上（可绿化1000亩沙戈荒漠盐碱地）。移交后村集体管护相对其他产业投入较少，技术难度低，村集体将长期受益。
 该项目的实施极大提升了桑日牲畜繁育改良工作的稳定性，对促进群众增收奠定了坚实的基础。项目实施期群众务工收入70万元以上。</t>
    </r>
  </si>
  <si>
    <t>已完成用地及风评手续，可研编制已完成</t>
  </si>
  <si>
    <t>桑日县桑日镇赤康村种子精选加工建设项目</t>
  </si>
  <si>
    <t>桑日镇赤康村</t>
  </si>
  <si>
    <r>
      <rPr>
        <b/>
        <sz val="20"/>
        <rFont val="宋体"/>
        <charset val="134"/>
      </rPr>
      <t>建设内容：</t>
    </r>
    <r>
      <rPr>
        <sz val="20"/>
        <rFont val="宋体"/>
        <charset val="134"/>
      </rPr>
      <t xml:space="preserve">桑日镇赤康村新建种子精选加工厂总建筑面积995.04㎡，维修改造种子精选加工厂总建筑面积436.87㎡，设备采购：种子精选包衣机（5GY-100DTY-10MII=5XFZ-25SC）3台、叉车(CPC35-AG65J-Z)1辆等相关设备及附属设施。
</t>
    </r>
    <r>
      <rPr>
        <b/>
        <sz val="20"/>
        <rFont val="宋体"/>
        <charset val="134"/>
      </rPr>
      <t>可行性与必要性：</t>
    </r>
    <r>
      <rPr>
        <sz val="20"/>
        <rFont val="宋体"/>
        <charset val="134"/>
      </rPr>
      <t>项目地处西藏山南市桑日县桑日镇赤康村，距离桑日县县城较近，周边基础设施条件完善。现有种子临时存放点为普通仓库，无恒温恒湿、防虫防潮设施，种子损耗率高，且库容小，无法满足近年推广的高产品种扩种后的储存需求。种子加工能力缺失</t>
    </r>
    <r>
      <rPr>
        <sz val="20"/>
        <rFont val="Times New Roman"/>
        <charset val="134"/>
      </rPr>
      <t>​</t>
    </r>
    <r>
      <rPr>
        <sz val="20"/>
        <rFont val="宋体"/>
        <charset val="134"/>
      </rPr>
      <t>：种子精选、分级、包衣等工序需外送县农牧服务中心完成，运输成本高，且加工效率低，导致种子净度、发芽率不达标问题频发。农机停放与维护无保障</t>
    </r>
    <r>
      <rPr>
        <sz val="20"/>
        <rFont val="Times New Roman"/>
        <charset val="134"/>
      </rPr>
      <t>​</t>
    </r>
    <r>
      <rPr>
        <sz val="20"/>
        <rFont val="宋体"/>
        <charset val="134"/>
      </rPr>
      <t>：全村现有大中型农机具32台（不含种子包衣机），长期露天停放，受高原强紫外线、雨雪侵蚀，农机寿命缩短约30%；缺乏维修车间，故障农机需运至县城维修。现代农业服务功能缺失</t>
    </r>
    <r>
      <rPr>
        <sz val="20"/>
        <rFont val="Times New Roman"/>
        <charset val="134"/>
      </rPr>
      <t>​</t>
    </r>
    <r>
      <rPr>
        <sz val="20"/>
        <rFont val="宋体"/>
        <charset val="134"/>
      </rPr>
      <t>：村委会现有办公场所仅能满足基本行政需求，无独立空间开展农业技术培训、农资展示、农产品交易等活动，制约农业社会化服务能力提升。项目选址位置交通、水、电等项目进场资源配套满足项目建设条件。且群众意愿较为强烈。受益863户，3191人。改善灌溉面积4650亩，提高农业综合生产能力，保障项目区粮食生产。</t>
    </r>
    <r>
      <rPr>
        <b/>
        <sz val="20"/>
        <rFont val="宋体"/>
        <charset val="134"/>
      </rPr>
      <t>经营主体：</t>
    </r>
    <r>
      <rPr>
        <sz val="20"/>
        <rFont val="宋体"/>
        <charset val="134"/>
      </rPr>
      <t>赤康村集体经济组织。</t>
    </r>
  </si>
  <si>
    <t>赤康村集体经济组织</t>
  </si>
  <si>
    <r>
      <rPr>
        <b/>
        <sz val="20"/>
        <rFont val="新宋体"/>
        <charset val="134"/>
      </rPr>
      <t>利益联结：</t>
    </r>
    <r>
      <rPr>
        <sz val="20"/>
        <rFont val="新宋体"/>
        <charset val="134"/>
      </rPr>
      <t xml:space="preserve">采用“政府主导+合作社运营+农户参与”的公益性运营模式，兼顾公共服务属性与可持续发展目标。
</t>
    </r>
    <r>
      <rPr>
        <sz val="20"/>
        <rFont val="Times New Roman"/>
        <charset val="134"/>
      </rPr>
      <t>​</t>
    </r>
    <r>
      <rPr>
        <sz val="20"/>
        <rFont val="新宋体"/>
        <charset val="134"/>
      </rPr>
      <t>（1）政府主导</t>
    </r>
    <r>
      <rPr>
        <sz val="20"/>
        <rFont val="Times New Roman"/>
        <charset val="134"/>
      </rPr>
      <t>​</t>
    </r>
    <r>
      <rPr>
        <sz val="20"/>
        <rFont val="新宋体"/>
        <charset val="134"/>
      </rPr>
      <t xml:space="preserve">：由桑日县农业农村局（或下属事业单位）作为项目实施主体，统筹政策支持、资金监管与考核评价，确保粮食安全底线任务落实。
</t>
    </r>
    <r>
      <rPr>
        <sz val="20"/>
        <rFont val="Times New Roman"/>
        <charset val="134"/>
      </rPr>
      <t>​</t>
    </r>
    <r>
      <rPr>
        <sz val="20"/>
        <rFont val="新宋体"/>
        <charset val="134"/>
      </rPr>
      <t>（2）村小组合作社运营</t>
    </r>
    <r>
      <rPr>
        <sz val="20"/>
        <rFont val="Times New Roman"/>
        <charset val="134"/>
      </rPr>
      <t>​</t>
    </r>
    <r>
      <rPr>
        <sz val="20"/>
        <rFont val="新宋体"/>
        <charset val="134"/>
      </rPr>
      <t xml:space="preserve">：村内组建具有粮食仓储、农业综合服务经验的村小组合作社，负责日常管理、设施维护及市场化服务。年带动群众增收不少于20万元。
</t>
    </r>
    <r>
      <rPr>
        <b/>
        <sz val="20"/>
        <rFont val="新宋体"/>
        <charset val="134"/>
      </rPr>
      <t>运营能力情况：</t>
    </r>
    <r>
      <rPr>
        <sz val="20"/>
        <rFont val="新宋体"/>
        <charset val="134"/>
      </rPr>
      <t>本项目运营主体分为两个点。一是赤康村种子田合作社于2024年8月27日成立。全村450亩二级种子田分别种植“藏青2000号”200亩、“山冬7号”150亩、“喜拉22号”100亩，2025年已向昌都市左贡县出售“山冬7号”种子32.6万斤,收入101万元;向加查县出售1万斤种子,收入3.5万元;在桑日县内推广“山冬7号”种子5万斤,收入16.5万元,合作社总收入达121万元。其中农牧民增收108万元(带动125户农民),村集体经济增收12.6万元。二是村级农机专业合作社现于2012年7月19日成立,有社员200人,配各各类农业机械⒛台(套),涵盖播种、收割、灌溉、植保等多个作业环节,可全方位满足耕地生产全程机械化需求。在连片种植推进方面,合作社牵头整合全村分散耕地,协调农户采取土地流转、入股合作等方式,推动耕地连片集中经营,累计每年全村种植作物2850亩,分别种植“藏青20OO号”700亩、“山冬7号”1500亩、“喜拉22号”650亩。目前已向桑日县出售“藏青2000号”“山冬7号”“喜拉22号”种子20万斤,收入70万元;种植油菜“大地95”650亩,推广到洛扎县15万斤,收入60万元。</t>
    </r>
  </si>
  <si>
    <t>通过精选加工高质量的种子,提高种子的品质和价值从而增加销售收入。优质种子在市场上往往能以更高的价格出售,吸引更多的客户购买。赤康村作为全县良种繁育基地,自2020年创建以来年创建自治区级良种基地不少于500亩,自创建以来出售良种收入达80佘万元,随着项目的推进和市场份额的扩大,销售收入有望持续增长。通过实施本项目采用先进的种子精选加工技术和设备,可以提高生产效率,降低单位生产成本。项目实施期群众务工收入70万元以上。</t>
  </si>
  <si>
    <t>已完成项目全部前置手续，待资金下达后立即组织开展招标。</t>
  </si>
  <si>
    <t>暂缓项目自治区待会审核</t>
  </si>
  <si>
    <t>桑日县增期乡雪巴村沃卡温泉旅游提档升级建设项目</t>
  </si>
  <si>
    <t>桑日县增期乡雪巴村</t>
  </si>
  <si>
    <r>
      <rPr>
        <b/>
        <sz val="20"/>
        <rFont val="宋体"/>
        <charset val="134"/>
      </rPr>
      <t>建设内容：</t>
    </r>
    <r>
      <rPr>
        <sz val="20"/>
        <rFont val="宋体"/>
        <charset val="134"/>
      </rPr>
      <t xml:space="preserve">民宿改造83户，房屋建筑为两层，民宿面积为80㎡（4间/户，20㎡/间、群众自营），卫生间改造19.85㎡，新建给排水管网1项、新建污水管网1项、新建浆砌石挡土墙2661.75m³、新建安全防护栏476.70（项目点地势高差较大，需设施防护栏）m、新建防护矮墙320.10m、新建道路护坡及管线入地（含电线杆和变压器拆除）和室外主要道路照明、村内道路及入户路面硬化等附属工程。
</t>
    </r>
    <r>
      <rPr>
        <b/>
        <sz val="20"/>
        <rFont val="宋体"/>
        <charset val="134"/>
      </rPr>
      <t>可行性与必要性：</t>
    </r>
    <r>
      <rPr>
        <sz val="20"/>
        <rFont val="宋体"/>
        <charset val="134"/>
      </rPr>
      <t xml:space="preserve">增期乡雪巴村位于沃德贡杰雪山脚下，距离桑日县城45公里、增期乡10公里，全村发现泉口7处，已开发利用7处，其中沃卡温泉、绵曲卡温泉深受游客喜爱，得天独厚的天然地热资源成为了村民增收致富奔小康的重要载体。村委会通过修建酒店，民宿等带动周边25户群众打造民宿，目前，带动每户群众年增收6万元。全村97户年分红4.6万元。沃卡温泉区域目前已有的民宿无法满足游客住宿需求，同时，项目选址位置交通、水、电等项目进场资源配套满足项目建设条件。该项目区域温泉资源丰富，游客量较大，现有基础设施条件和民宿无法满足现在发展需求，且群众意愿较为强烈。
</t>
    </r>
    <r>
      <rPr>
        <b/>
        <sz val="20"/>
        <rFont val="宋体"/>
        <charset val="134"/>
      </rPr>
      <t>管护主体：</t>
    </r>
    <r>
      <rPr>
        <sz val="20"/>
        <rFont val="宋体"/>
        <charset val="134"/>
      </rPr>
      <t>增期乡雪巴村集体经济组织</t>
    </r>
  </si>
  <si>
    <t>增期乡雪巴村集体经济组织</t>
  </si>
  <si>
    <r>
      <rPr>
        <b/>
        <sz val="20"/>
        <rFont val="宋体"/>
        <charset val="134"/>
      </rPr>
      <t>利益联结</t>
    </r>
    <r>
      <rPr>
        <sz val="20"/>
        <rFont val="宋体"/>
        <charset val="134"/>
      </rPr>
      <t xml:space="preserve">：该项目通过村委会统一分配客源，村民自营民宿，增加群众收入。
</t>
    </r>
    <r>
      <rPr>
        <b/>
        <sz val="20"/>
        <rFont val="宋体"/>
        <charset val="134"/>
      </rPr>
      <t>运营能力情况：</t>
    </r>
    <r>
      <rPr>
        <sz val="20"/>
        <rFont val="宋体"/>
        <charset val="134"/>
      </rPr>
      <t>雪巴村通过“党组织带头、党员带头、致富能人带头”三带头行动村集体经济从2020年的156万元增长至2025年的583.00万元，群众分红从2020年每户1万元增长至2025年的5.1万元。</t>
    </r>
  </si>
  <si>
    <t>项目建成后，年接待游客能力可达万人次以上，通过村委会统筹分流客源、村民自营，实现年均旅游综合收入800万元以上，村集体年增收600万元以上，村民年收入增加200万元以上。项目实施期群众务工收入200万元以上。。</t>
  </si>
  <si>
    <t>已完成可研评审、近期安排初步设计评审。已完成用地及风评，其他手续正在同步办理中</t>
  </si>
  <si>
    <t>桑日县桑日镇雪巴村等12个行政村2026年新建村级黄牛改配种点及维修改造项目</t>
  </si>
  <si>
    <t>桑日镇雪巴村、白堆乡、绒乡</t>
  </si>
  <si>
    <r>
      <rPr>
        <b/>
        <sz val="20"/>
        <rFont val="宋体"/>
        <charset val="134"/>
      </rPr>
      <t>建设内容：</t>
    </r>
    <r>
      <rPr>
        <sz val="20"/>
        <rFont val="宋体"/>
        <charset val="134"/>
      </rPr>
      <t xml:space="preserve">新建黄牛改良点2座，20平方米一座，每座面积约为20㎡，砌体结构。维修13座村级黄牛改良配种点，涉及12个行政村居，维修内容主要为：屋顶防水维修437.89㎡，内墙涂料维修657.17㎡，维修给水管线（DN50，1.6Mpa的PE管）2110m，更换并连接电线850m（含新建电杆7根，更换电表箱6个），院内10cm厚C20砼硬化200㎡，维修2米高实心围墙50m，维修铁艺门10扇，维修窗户（C1518）7扇，维修配置成品水箱7个等配套附属设施及设备。
</t>
    </r>
    <r>
      <rPr>
        <b/>
        <sz val="20"/>
        <rFont val="宋体"/>
        <charset val="134"/>
      </rPr>
      <t>可行性与必要性：</t>
    </r>
    <r>
      <rPr>
        <sz val="20"/>
        <rFont val="宋体"/>
        <charset val="134"/>
      </rPr>
      <t>县域内群众有强烈黄牛改良圈养习惯，但我县黄牛改良配种点均为“十二五”早期建设，目前大部分配种点门窗破损，房屋漏水严重，亟待实施项目改善现状。该项目的实施不仅改善黄牛改良配种点基础设施设备，有效解决设施设备老化的问题，也带动群众增收重要渠道之一，更能促进畜牧业发展。
管护</t>
    </r>
    <r>
      <rPr>
        <b/>
        <sz val="20"/>
        <rFont val="宋体"/>
        <charset val="134"/>
      </rPr>
      <t>主体：</t>
    </r>
    <r>
      <rPr>
        <sz val="20"/>
        <rFont val="宋体"/>
        <charset val="134"/>
      </rPr>
      <t>项目所在村委会</t>
    </r>
  </si>
  <si>
    <t>改造维修</t>
  </si>
  <si>
    <t>项目所在村集体经济组织</t>
  </si>
  <si>
    <r>
      <rPr>
        <b/>
        <sz val="20"/>
        <rFont val="宋体"/>
        <charset val="134"/>
      </rPr>
      <t>利益联结：</t>
    </r>
    <r>
      <rPr>
        <sz val="20"/>
        <rFont val="宋体"/>
        <charset val="134"/>
      </rPr>
      <t>一是生产效率提升，改良牛育肥周期缩短、胴体重增加，乳用改良牛日产奶量显著高于本地黄牛，直接提升养殖单产效益；二是适配高原发展，改良牛保留了本地黄牛的抗寒、耐缺氧特性，能适应西藏高海拔、低氧的养殖环境，实现“优质+适生”双重效果，为规模化、标准化养殖奠定基础，同时带动饲草种植、畜产品加工等上下游产业发展，助力牧区产业结构优化。</t>
    </r>
  </si>
  <si>
    <t>该项目的实施极大提升了我县牲畜繁育改良工作的稳定性，对促进群众增收起到了坚实的基础.项目实施期群众务工收入8万元以上。</t>
  </si>
  <si>
    <t xml:space="preserve">暂缓（争取项目）     部分到户类项目 </t>
  </si>
  <si>
    <t>桑日县桑日镇奴卡社区原2013年苗圃基地建设项目2026年奴卡社区苗圃基地建设项目（盘活类）</t>
  </si>
  <si>
    <t>奴卡社区</t>
  </si>
  <si>
    <r>
      <rPr>
        <b/>
        <sz val="15"/>
        <rFont val="宋体"/>
        <charset val="134"/>
      </rPr>
      <t>现状分析：</t>
    </r>
    <r>
      <rPr>
        <sz val="15"/>
        <rFont val="宋体"/>
        <charset val="134"/>
      </rPr>
      <t xml:space="preserve">一是经营手续不完善，前期土地开展经营活动后，未及时办理相关销售许可证，导致农产品无法合法合规进入市场流通，不仅限制了土地产业化、市场化发展，也让种植产出难以转化为实际收益，打击了种植管理积极性，制约土地规模化运营。二是基础设备严重不足。地块内缺乏必要的耕作、灌溉、仓储等农业生产设备，不仅种植、收割效率低下，还增加了人力成本，土地精细化管理难以推进，作物产量和质量均无法得到保障。三是灌溉水渠条件差，供水保障薄弱。现有灌溉输水能力不足，无法满足作物生长关键期的用水需求，成为土地稳产高产的主要阻碍。四是地块现有种植苜蓿草、籽粒玉米等饲草作物，就地保障辖区牲畜饲草供应，盘活土地实现实用效益。                                                       </t>
    </r>
    <r>
      <rPr>
        <b/>
        <sz val="15"/>
        <rFont val="宋体"/>
        <charset val="134"/>
      </rPr>
      <t xml:space="preserve"> 建设内容：</t>
    </r>
    <r>
      <rPr>
        <sz val="15"/>
        <rFont val="宋体"/>
        <charset val="134"/>
      </rPr>
      <t xml:space="preserve">1. 灌溉基础设施修建：DN160PE管道2.44Km，1400方山坪塘1座，2m高钢丝网围栏196m，及配套管道开挖回填及附属设施。2. 农机作业通道修建：耕种区配套作业机运输通道，采用3m宽砼机耕道路，长约0.386Km。3. 种子与果树采购，为种植区配置果树种子15斤，胸径15cm果树264株。   </t>
    </r>
    <r>
      <rPr>
        <b/>
        <sz val="15"/>
        <rFont val="宋体"/>
        <charset val="134"/>
      </rPr>
      <t xml:space="preserve">                                                         可行性与必要性：</t>
    </r>
    <r>
      <rPr>
        <sz val="15"/>
        <rFont val="宋体"/>
        <charset val="134"/>
      </rPr>
      <t xml:space="preserve">桑日县桑日镇奴卡社区 30亩苗圃基地建设，契合乡村振兴与生态建设需求。项目完善土地平整、渠塘、机耕道、围栏等配套，采购果树品种，可培育果苗、带动群众增收、改善生态。本地资源与区位条件支撑，项目可行、综合效益突出。  </t>
    </r>
    <r>
      <rPr>
        <b/>
        <sz val="15"/>
        <rFont val="宋体"/>
        <charset val="134"/>
      </rPr>
      <t xml:space="preserve">                                                                       产权归属：</t>
    </r>
    <r>
      <rPr>
        <sz val="15"/>
        <rFont val="宋体"/>
        <charset val="134"/>
      </rPr>
      <t>桑日镇奴卡社区集体经济组织。经营主体：桑日镇奴卡社区集体经济组织</t>
    </r>
  </si>
  <si>
    <t>桑日镇人民政府、林草局</t>
  </si>
  <si>
    <t>桑日镇奴卡社区集体经济组织。</t>
  </si>
  <si>
    <t>索朗多吉 18289133355    邓文平  13618933960</t>
  </si>
  <si>
    <r>
      <rPr>
        <b/>
        <sz val="18"/>
        <rFont val="宋体"/>
        <charset val="134"/>
      </rPr>
      <t>资产联结：</t>
    </r>
    <r>
      <rPr>
        <sz val="18"/>
        <rFont val="宋体"/>
        <charset val="134"/>
      </rPr>
      <t xml:space="preserve">项目资产归村集体所有，经营收益按照比列向村民分红，壮大村集体经济实力。                </t>
    </r>
    <r>
      <rPr>
        <b/>
        <sz val="18"/>
        <rFont val="宋体"/>
        <charset val="134"/>
      </rPr>
      <t>就业联结：</t>
    </r>
    <r>
      <rPr>
        <sz val="18"/>
        <rFont val="宋体"/>
        <charset val="134"/>
      </rPr>
      <t>本项目能够带动本地群众200人参与务工，其中脱贫户3户5人，切实解决了农村留守劳动力、困难群众就业难题。人均务工增收每天230元，让群众在家门口获得稳定劳务收入，有效巩固拓展脱贫攻坚成果，筑牢防返贫底线。同时建立规范的运营管理制度，完善利益分配与动态调整机制，确保项目长期稳健运营。该项目建成后交由桑日镇奴卡社区集体经济组织社运营，并对运营能力情况进行全面调查符合相关运营能力，完成尽职调查报告。</t>
    </r>
  </si>
  <si>
    <t>本项目依托30亩基地土地，通过农田土地平整、灌溉水渠、水塘、网围栏等基础设施建设，实现经济效益、社会效益、生态效益协同共赢；培育完成后恳请上级协助办理相关出售手续。 
苗圃基地通过盘活闲置土地、合理布局苗木与多品种果树种植，预计提升集体收益5万元，后续需管护人员3人（每人每日220元/月6600元）与务工人员12人（每人每日220元/月6600元），选用本地优质果树搭配绿化苗木，实现长短效益结合、以短养长，果品就近直销减少流通成本，从而美化环境、壮大集体经济、带动居民参与管护，同步提升生态、经济与社会效益，为社区长效增收打下坚实基础。</t>
  </si>
  <si>
    <t>正在编制可研报告编制、其他前置手续正在办理</t>
  </si>
  <si>
    <t>四个一批（盘活类）</t>
  </si>
  <si>
    <t>桑日县绒乡扎巴村2026年藏鸡养殖场提质改造项目</t>
  </si>
  <si>
    <t>绒乡扎巴村</t>
  </si>
  <si>
    <r>
      <rPr>
        <b/>
        <sz val="15"/>
        <rFont val="宋体"/>
        <charset val="134"/>
      </rPr>
      <t>建设内容：</t>
    </r>
    <r>
      <rPr>
        <sz val="15"/>
        <rFont val="宋体"/>
        <charset val="134"/>
      </rPr>
      <t xml:space="preserve">新建鸡舍1350平方米（包含药物储藏间、饲料储物间）、两侧钢筋混凝土柱方钢镂空大门1座、一体化污水处理设备1套（1套10000型无动力免维护净化罐，10000型净化罐尺寸：3800*1150*2325mm）、砖砌堆粪池8立方米、设备1项（草料输送皮带（4米，3千瓦）1台；多功能粉碎机（800 型，55千瓦）1台；搅拌提升机（219-5 型，7.5千瓦）1台；U型搅拌机（3立方米，11千瓦）1台；混合料提升机（219-3 型，4千瓦1台；平模颗粒机（400 型，55KW）1台；包装机（ZD-50 型，1.5KW）1台；控制柜1台；发酵罐（3方，主电机5.5KW+加热 6KW×4）1台；缓冲料仓1台；进出料皮带（500 型，2.2KW+2.2KW，规格7米+8米）1台。）、成品不锈钢蓄水池90立方米、室外给排水600米、外接室外强电800米、变压器1台及其他附属设施。
</t>
    </r>
    <r>
      <rPr>
        <b/>
        <sz val="15"/>
        <rFont val="宋体"/>
        <charset val="134"/>
      </rPr>
      <t>可行性与必要性：</t>
    </r>
    <r>
      <rPr>
        <sz val="15"/>
        <rFont val="宋体"/>
        <charset val="134"/>
      </rPr>
      <t xml:space="preserve">现有基础设施薄弱：场内现有建筑均为简易板房，设施简陋陈旧，且内部功能分区混乱，缺乏科学规划；配套的给排水系统不完善，无法满足养殖生产的正常高效运转需求。设备配置不足：相关养殖及配套机械设备严重短缺，硬件支撑乏力，难以适应规模化、标准化养殖的发展要求。防疫体系缺失：且未采取有效的封闭防护措施，导致大型飞禽频繁侵扰，捕食养殖鸡只，对养殖生产构成极大安全隐患。综合评估，扎巴村养鸡场具备良好的产业基础与发展潜力。实施本次鸡舍建设项目，不仅能有效完善场地基础设施、补齐设备短板、构建科学防疫体系，保障养殖安全；更能为桑日县扎巴村创造新的就业机会，注入经济活力，助力当地群众增收致富。因此，本次项目建设具有显著的可行性和迫切的必要性。
</t>
    </r>
    <r>
      <rPr>
        <b/>
        <sz val="15"/>
        <rFont val="宋体"/>
        <charset val="134"/>
      </rPr>
      <t>产权归属：</t>
    </r>
    <r>
      <rPr>
        <sz val="15"/>
        <rFont val="宋体"/>
        <charset val="134"/>
      </rPr>
      <t>绒乡扎巴村集体经济组织。</t>
    </r>
    <r>
      <rPr>
        <b/>
        <sz val="15"/>
        <rFont val="宋体"/>
        <charset val="134"/>
      </rPr>
      <t>经营主体：</t>
    </r>
    <r>
      <rPr>
        <sz val="15"/>
        <rFont val="宋体"/>
        <charset val="134"/>
      </rPr>
      <t>桑日县扎巴兴民农民专业合作社</t>
    </r>
  </si>
  <si>
    <t>改扩建</t>
  </si>
  <si>
    <t>绒乡人民政府、农业农村局</t>
  </si>
  <si>
    <t>桑日县扎巴兴民农民专业合作社</t>
  </si>
  <si>
    <t>陈萌萌17397136331晋美旦达  15726731234</t>
  </si>
  <si>
    <t>利益联结机制：项目以村集体为统筹主体，依法将项目经营权属确权至桑日县扎巴兴民农民专业合作社，由合作社作为独立运营主体，全面负责藏鸡养殖生产、经营管理与市场拓展，构建 “合作社 + 村集体 + 农户” 三级联动管理体系。同步引入合作企业提供标准化养殖技术、规模化运营管理及全链条经营支撑，推动扎巴村藏鸡产业集约化、规范化、可持续发展，切实保障农牧民群众稳定增收。
项目精准覆盖扎巴村114 户 402 人，其中含脱贫户8 户 11 人，常态化提供就近就业岗位。通过劳务薪酬发放、本地饲料采购、农机租赁及物流运输等多元联农带农方式，年均带动当地增收25 万元。按年度净利润 5% 计提分红，村集体年均可获分红6-9 万元，项目投资回报率稳定在5%，收益可持续、风险可控，完全契合村集体资产投资收益管理要求。
运营能力情况：项目建成后交由桑日县扎巴兴民农民专业合作社全权运营管理。经对该合作社资质条件、治理结构、产业经验、资金保障及管理能力开展全面尽职调查与综合评估，确认其具备承接扎巴村藏鸡养殖项目的运营实力与履约能力，已完成正式尽职调查报告，可为项目长期稳定运营提供坚实保障。</t>
  </si>
  <si>
    <t>项目建成后，一是就业带动方面，项目优先吸纳本村村民就近就业，通过养殖生产、场地管理、饲料种植等岗位提供稳定就业岗位，将从原来的3-4人提高至6-8人的就业岗位，有效盘活农村劳动力资源，切实提高群众工资性收入。二是农牧民增收效益方面，项目可稳定带动本村农牧民增收，有效拓宽群众增收渠道，增强群众发展产业的积极性，人均月收入达到4500元以上。三是村集体分红效益方面，将进一步提高村集体分红和慰问收益，壮大村集体经济实力，为村级公益事业发展提供坚实保障。四是生产效益方面，项目实施后，藏鸡养殖场鸡蛋产能大幅提升，冬季产蛋量由原来400颗提高至800颗左右，夏季产蛋量由原来800颗提高至1500颗以上，养殖效益显著增强，为持续带动群众增收、村集体增收提供坚实产业支撑。</t>
  </si>
  <si>
    <t>已完成可研初设编制，其他前置手续正在办理</t>
  </si>
  <si>
    <t>桑日县绒乡2026年扎嘎山羊规范化养殖及配套设施建设项目</t>
  </si>
  <si>
    <t>绒乡扎嘎沟内</t>
  </si>
  <si>
    <r>
      <rPr>
        <b/>
        <sz val="15"/>
        <rFont val="宋体"/>
        <charset val="134"/>
      </rPr>
      <t>建设内容：</t>
    </r>
    <r>
      <rPr>
        <sz val="15"/>
        <rFont val="宋体"/>
        <charset val="134"/>
      </rPr>
      <t xml:space="preserve">养殖：普通羊舍2栋458.72平方米（可养184只羊）、隔离羊舍2栋233.12平方米（可养92只羊）、消毒及管理用房2栋80平方米、饲草库2栋100平方米、饲草加工房1栋200平方米、封闭干草成品库1栋200平方米、无害化处理间1栋30平方米；构筑物及配套：青贮窖1座100平方米、羊粪发酵池1座100平方米、堆粪池2座、药浴池2座、化粪池2座、浆砌石挡土墙2项、围墙（含大门）3 项、总平电气（含照明）3 项、总平给排水3项；专用设备：TMR全日粮混合机1台、折叠式皮带输送机1台、小型高温化制机1台；既有建筑改造：1项，含3 个点位羊圈改造（现有3000只羊）、5个点位管理房改造。  品牌：区域品牌命名、LOGO、广告语、故事创塑，VI系统、IP形象及延展，商标版权保护、宣传视频制作。    </t>
    </r>
    <r>
      <rPr>
        <b/>
        <sz val="15"/>
        <rFont val="宋体"/>
        <charset val="134"/>
      </rPr>
      <t xml:space="preserve">                                                                                                     可行性与必要性：</t>
    </r>
    <r>
      <rPr>
        <sz val="15"/>
        <rFont val="宋体"/>
        <charset val="134"/>
      </rPr>
      <t>项目落地桑日县绒乡巴孜村，可有效承接扎嘎沟山羊特色资源开发，推动区域畜牧业从“散户散养”向“规模化、标准化、集约化”转型，是巩固脱贫攻坚成果、拓宽农牧民增收渠道的关键抓手 。当前扎嘎沟山羊养殖存在模式分散、配套缺失、环保滞后三大痛点。补齐产业短板，实现养殖、防疫、粪污处理规范化。当前品牌缺失、产业链短、市场影响力弱，亟需通过品牌创建整合资源，申请地理标志，提升产品溢价，助力搬迁群众增收与乡村振兴，增强区域产业竞争力。。</t>
    </r>
    <r>
      <rPr>
        <b/>
        <sz val="15"/>
        <rFont val="宋体"/>
        <charset val="134"/>
      </rPr>
      <t xml:space="preserve">                                                                                                    产权归属：</t>
    </r>
    <r>
      <rPr>
        <sz val="15"/>
        <rFont val="宋体"/>
        <charset val="134"/>
      </rPr>
      <t>桑日镇扎嘎新村集体经济组织。</t>
    </r>
    <r>
      <rPr>
        <b/>
        <sz val="15"/>
        <rFont val="宋体"/>
        <charset val="134"/>
      </rPr>
      <t>经营主体：</t>
    </r>
    <r>
      <rPr>
        <sz val="15"/>
        <rFont val="宋体"/>
        <charset val="134"/>
      </rPr>
      <t>桑日卓越绿色生态养殖农民专业合作社、桑日县达艾琼畜类绿色生态养殖专业合作社、桑日县圆满农机修理农民专业合作社。</t>
    </r>
  </si>
  <si>
    <t>桑日卓越绿色生态养殖农民专业合作社、桑日县达艾琼畜类绿色生态养殖专业合作社、桑日县圆满农机修理农民专业合作社。</t>
  </si>
  <si>
    <t>本项目充分调动村集体、合作社、农户三方积极性，核心覆盖带动扎噶新村搬迁户200户、268人，同步辐射周边养殖散户，真正让山羊养殖成为群众家门口的稳增收门路。
资产收益上：本项目产权100%归村集体所有。承包运营的本地合作社，以项目改造后稳定存栏的3276只山羊为基数，按每只每年10元的标准，每年向村集体缴纳固定分红3.27万元，不受经营盈亏影响，稳稳守住村集体增收底线。分红资金实行专户管理、全程村务公示，70%定向用于扎噶新村搬迁户及村内低收入群体兜底保障，30%用于村内公益事业和项目资产维护，每一分钱的去向都晒在阳光下，让群众明明白白享红利。就业带动上：项目从建设到运营全周期，优先保障本村有务工意愿的搬迁户增收。建设阶段用工岗位全部面向本村搬迁户开放，建设期间可累计为搬迁群众发放劳务报酬约54万元，带动本村有劳动能力、有务工意愿的搬迁户参与投工投劳，户均增收超1.3万元，实现项目未建成、群众先受益。稳定运营后可提供养殖技术员、防疫员、管护员等长期固定岗位8个，年发放工资37.8万元，带动就业家庭户均年增收4.7万元以上；同步提供饲草收割、羊只周转等季节性灵活用工岗位20个，年发放务工报酬18万元，带动农户户均年增收9000元以上。联合县乡畜牧技术人员每年开展不少于4次养殖技能培训，累计培训超100人次，让群众既能挣现钱，又能学手艺，端稳长效增收的饭碗。产业带动上：项目以标准化养殖基地为示范，为搬迁户和周边散户免费提供良种繁育、疫病防控、技术指导、产品代销等服务，破解散养防疫弱、成本高、销路窄的痛点，带动50余户散户户均年增收3200元以上；建立本地饲草定向采购机制，优先收购周边农户种植的燕麦、青稞秸秆等饲草料，带动30余户种植户户均年增收7300元以上，带动全乡养殖产业提质升级。该项目建成后交由桑日卓越绿色生态养殖农民专业合作社、桑日县达艾琼畜类绿色生态养殖专业合作社、桑日县圆满农机修理农民专业合作社运营，并对运营能力情况进行全面调查符合相关运营能力，完成尽职调查报告。</t>
  </si>
  <si>
    <r>
      <rPr>
        <b/>
        <sz val="14"/>
        <rFont val="宋体"/>
        <charset val="134"/>
      </rPr>
      <t>经济效益上：</t>
    </r>
    <r>
      <rPr>
        <sz val="14"/>
        <rFont val="宋体"/>
        <charset val="134"/>
      </rPr>
      <t xml:space="preserve">项目建成后可实现标准化山羊存栏3276只，形成肉羊出栏、羊绒销售的稳定营收渠道。通过固定分红机制，每年稳稳为村集体经济入账3万元，彻底告别了以往村集体收入“看天吃饭”的不稳定局面。项目全链条运营可提供8个长期固定岗位、20个季节性灵活用工岗位，全年为务工群众发放薪酬超55.8万元；同时通过免费技术指导带动50余户散户升级养殖模式、定向收购本地燕麦、青稞秸秆等饲草，带动30余户农户发展种植，户均年增收最高可达7300元，全年累计带动群众总增收超100万元。配套粪污资源化设施年可产出800吨腐熟有机肥，免费供给周边农户，既解决了养殖环保问题，又帮乡亲们省下了化肥开支，真正实现种养循环、降本增效。
</t>
    </r>
    <r>
      <rPr>
        <b/>
        <sz val="14"/>
        <rFont val="宋体"/>
        <charset val="134"/>
      </rPr>
      <t>社会效益上：</t>
    </r>
    <r>
      <rPr>
        <sz val="14"/>
        <rFont val="宋体"/>
        <charset val="134"/>
      </rPr>
      <t>项目精准对接扎噶新村200户268名易地搬迁群众，通过分红兜底、就业安置、产业带动三重保障，破解了搬迁群众“搬得出、稳得住、能致富”的核心难题，牢牢守住不发生规模性返贫的底线。每年联合县乡畜牧站开展不少于4次养殖技能培训，手把手教乡亲们科学养羊，既培育了一批本土养殖能手，也升级了本地传承多年的山羊养殖技艺。项目的标准化养殖模式，为全乡散养户树立了标杆，带动绒乡山羊养殖从粗放散养向生态规范养殖转型，整体提升了本地畜牧业发展水平。同时，集体分红可补充村内公益事业投入，改善村居环境和公共服务，让乡亲们的日子越过越有奔头。</t>
    </r>
  </si>
  <si>
    <t>目前已完成现场勘察、地类复核等工作</t>
  </si>
  <si>
    <t>桑日县2026年小型农田水利建设项目</t>
  </si>
  <si>
    <t>白堆乡曲果萨村、白堆村，桑日镇比巴村，绒乡吉荣村，增期乡白金村</t>
  </si>
  <si>
    <r>
      <rPr>
        <b/>
        <sz val="20"/>
        <rFont val="宋体"/>
        <charset val="134"/>
        <scheme val="major"/>
      </rPr>
      <t>建设内容：</t>
    </r>
    <r>
      <rPr>
        <sz val="20"/>
        <rFont val="宋体"/>
        <charset val="134"/>
        <scheme val="major"/>
      </rPr>
      <t>改造取水口2处；新建、改造渠（管）道5910.43m；配套渠系建筑物87座（消力池11座，农道桥8座，节制闸3座，泄水闸3座，分水口59座，阀门井3座）；新建2900m³水塘1座以及配套附属设施。</t>
    </r>
    <r>
      <rPr>
        <b/>
        <sz val="20"/>
        <rFont val="宋体"/>
        <charset val="134"/>
        <scheme val="major"/>
      </rPr>
      <t>可行性与必要性：</t>
    </r>
    <r>
      <rPr>
        <sz val="20"/>
        <rFont val="宋体"/>
        <charset val="134"/>
        <scheme val="major"/>
      </rPr>
      <t>项目点涉及桑日县3乡1镇5个行政村，项目点位分别为：绒乡吉荣村、桑日镇比巴村、白堆乡白堆村、曲果萨村、增期乡白金村。项目建设是围绕骨干水利工程的续建配套，保障项目区农业生产、促进农民增收，保障国家粮食安全。保障农业灌溉，提高项目区农业抗灾保障能力，促进农村社会稳定和谐发展和实现乡村振兴。项目区具备项目建设的水源、交通、建材等条件，同时项目区政府重视，群众积极性高。</t>
    </r>
    <r>
      <rPr>
        <b/>
        <sz val="20"/>
        <rFont val="宋体"/>
        <charset val="134"/>
        <scheme val="major"/>
      </rPr>
      <t>管护主体：</t>
    </r>
    <r>
      <rPr>
        <sz val="20"/>
        <rFont val="宋体"/>
        <charset val="134"/>
        <scheme val="major"/>
      </rPr>
      <t>项目所在村委会</t>
    </r>
  </si>
  <si>
    <t>项目所在村委会</t>
  </si>
  <si>
    <t>项目建设期间预计调动当地群众300人，脱贫户50人，增收100万元以上，人均增收3000元以上</t>
  </si>
  <si>
    <t>改善项目区农业生产灌溉条件，提高项目区农业综合生产能力，促进农业增产，农民增收。项目实施期群众务工收入100万元以上。</t>
  </si>
  <si>
    <t>已完成全部前置手续，待资金下达后立即组织开展招标工作。</t>
  </si>
  <si>
    <t>桑日县保障粮食安全灌溉体系建设项目</t>
  </si>
  <si>
    <t>三乡一镇</t>
  </si>
  <si>
    <r>
      <rPr>
        <b/>
        <sz val="20"/>
        <rFont val="宋体"/>
        <charset val="134"/>
        <scheme val="major"/>
      </rPr>
      <t>建设内容</t>
    </r>
    <r>
      <rPr>
        <sz val="20"/>
        <rFont val="宋体"/>
        <charset val="134"/>
        <scheme val="major"/>
      </rPr>
      <t>：</t>
    </r>
    <r>
      <rPr>
        <sz val="20"/>
        <color theme="1"/>
        <rFont val="宋体"/>
        <charset val="134"/>
      </rPr>
      <t>项目整治水源工程5处；整治水塘4口；整治渠（管）道总长13000米，配套渠系建筑物。</t>
    </r>
    <r>
      <rPr>
        <b/>
        <sz val="20"/>
        <color theme="1"/>
        <rFont val="宋体"/>
        <charset val="134"/>
      </rPr>
      <t>可行性与必要性：</t>
    </r>
    <r>
      <rPr>
        <sz val="20"/>
        <color theme="1"/>
        <rFont val="宋体"/>
        <charset val="134"/>
      </rPr>
      <t>项目位于山南市桑日县，涉及桑日县绒乡冲达村、江塘村、吉隆新村，桑日镇塔木村、颇章村、拉隆村，白堆乡藏嘎村、仁青岗村，增期乡白金村、卡乃村共计4个乡镇10个行政村，共分为11个项目点。项目的建设保障项目区农业生产、促进农民增收，保障国家粮食安全。保障农业灌溉，提高项目区农业抗灾保障能力，促进农村社会稳定和谐发展和实现乡村振兴。项目选址位置交通、水、电等项目进场资源配套满足项目建设条件，且群众意愿较为强烈。改善灌溉面积4650亩，提高农业综合生产能力，保障项目区粮食生产。受益863户，3191人。</t>
    </r>
    <r>
      <rPr>
        <b/>
        <sz val="20"/>
        <color theme="1"/>
        <rFont val="宋体"/>
        <charset val="134"/>
      </rPr>
      <t>管护主体：</t>
    </r>
    <r>
      <rPr>
        <sz val="20"/>
        <color theme="1"/>
        <rFont val="宋体"/>
        <charset val="134"/>
      </rPr>
      <t>项目所在村委会</t>
    </r>
  </si>
  <si>
    <t>项目覆盖桑日县4个乡镇10个村，共分为11个项目点。受益863户，3191人。改善灌溉面积4650亩，提高农业综合生产能力，保障项目区粮食生产。</t>
  </si>
  <si>
    <t>改善项目区农业生产灌溉条件，提高项目区农业综合生产能力，促进农业增产，农民增收。项目实施期群众务工收入150万元以上。</t>
  </si>
  <si>
    <t>桑日县绒乡卓吉村小型农田水利设施以工代赈建设项目</t>
  </si>
  <si>
    <t>绒乡卓吉村</t>
  </si>
  <si>
    <t>拆除重建0.4mx0.4m支渠6条2842.35m，拆除重建0.3mx0.3m斗渠117条9013.65m，新建0.3mx0.3m斗渠54条2087.01m;配套渠系建筑物768座(其中农道桥3座，129座，分水闸6 座，斗渠分水口 630座);安装0.4mx0.4m 一体化钢闸门6个,45cmx35cm钢插板121个,35cmx35cm钢插板630个</t>
  </si>
  <si>
    <t>绒乡人民政府</t>
  </si>
  <si>
    <t>陈蒙蒙 17397136331</t>
  </si>
  <si>
    <t>本项目实施后能够收益桌吉村103户，403人，受益脱贫92户，381人。有效改善现有农田，提高农业综合生产能力，保障项目区粮食生产。</t>
  </si>
  <si>
    <t>改善项目区农业生产灌溉条件，提高项目区农业综合生产能力，促进农业增产，农民增收。项目实施期群众务工收入90余万元以上。</t>
  </si>
  <si>
    <t>桑日县白堆乡藏嘎村小型农田水利设施以工代赈建设项日</t>
  </si>
  <si>
    <t>白堆乡藏嘎村</t>
  </si>
  <si>
    <t>改造取水池1座;修建混凝土渠道 14 条，共计 2970.15m，配套附属工程129座</t>
  </si>
  <si>
    <t>白堆乡人民政府</t>
  </si>
  <si>
    <t>尼玛旦增 18008931995</t>
  </si>
  <si>
    <t>本项目实施后能够收益桌吉村68户，245人，受益脱贫27户，81人。有效改善现有农田，提高农业综合生产能力，保障项目区粮食生产。</t>
  </si>
  <si>
    <t>改善项目区农业生产灌溉条件，提高项目区农业综合生产能力，促进农业增产，农民增收。项目实施期群众务工收入40余万元以上。</t>
  </si>
  <si>
    <t>桑日县绒乡程巴村美丽村庄建设项目</t>
  </si>
  <si>
    <t>绒乡程巴村</t>
  </si>
  <si>
    <r>
      <rPr>
        <b/>
        <sz val="20"/>
        <rFont val="宋体"/>
        <charset val="134"/>
        <scheme val="major"/>
      </rPr>
      <t>建设内容：</t>
    </r>
    <r>
      <rPr>
        <sz val="20"/>
        <rFont val="宋体"/>
        <charset val="134"/>
        <scheme val="major"/>
      </rPr>
      <t>因项目区群众房屋均为实木结构，且土地利用率很低，经县委县政府统筹考虑，拟对现有民房进行改造，共45户、新建打麦场、强弱电入地1项、村庄种树95.11平方米、因房屋进行大面积改造，给水管网需重新布置，供需给水管网2500米，雨水管网3600米，污水管网2100米；污水接入现有污水处理厂，路灯30盏及其他附属设施设备。</t>
    </r>
    <r>
      <rPr>
        <b/>
        <sz val="20"/>
        <rFont val="宋体"/>
        <charset val="134"/>
        <scheme val="major"/>
      </rPr>
      <t>可行性必要性：</t>
    </r>
    <r>
      <rPr>
        <sz val="20"/>
        <rFont val="宋体"/>
        <charset val="134"/>
        <scheme val="major"/>
      </rPr>
      <t>程巴村位于桑日县西北，距山南市4公里，海拔3500米，山南市建材交易市场坐落于该村，产业发展前景较好，村内现有土地利用率相对较低，现有道路地形起伏不平，宽窄不一，崎岖难行，而且排水不畅，一旦下雨或降雪后村中长期积水，道路泥泞，给村民出行和日常生活造成很大影响，严重阻碍了农村的经济发展。村庄内缺乏照明设施，尤其是夜间光线不足的问题，对村民的生活质量和安全产生了显著的影响。村内房屋建设年代久远，老旧房屋存在抗震不达标、电路老化、墙体开裂等问题，继续居住风险高，旧房通常存在结构老化、设施陈旧、采光通风差等问题。项目选址位置交通、水、电等项目进场资源配套满足项目建设条件。且群众意愿较为强烈。本项目以建设宜居村庄为导向，以乡村道路建设和村容村貌提升为主攻方向，开展农村人居环境整治行动，全面提升农村人居环境质量。</t>
    </r>
    <r>
      <rPr>
        <b/>
        <sz val="20"/>
        <rFont val="宋体"/>
        <charset val="134"/>
        <scheme val="major"/>
      </rPr>
      <t>管护主体：</t>
    </r>
    <r>
      <rPr>
        <sz val="20"/>
        <rFont val="宋体"/>
        <charset val="134"/>
        <scheme val="major"/>
      </rPr>
      <t>绒乡程巴村委会</t>
    </r>
  </si>
  <si>
    <t>绒乡程巴村委会</t>
  </si>
  <si>
    <t>项目建设期间预计调动当地群众150人，脱贫户20人，增收200万元以上，人均增收13000元以上</t>
  </si>
  <si>
    <t>解决老旧房屋抗震不达标、电路老化、墙体开裂等安全问题，保障村民饮水稳定，提升基础生活保障。解决排水不畅、雨后积水难题，避免道路泥泞；补齐夜间照明短板，消除夜间出行安全隐患，方便村民日常活动。改善村容乱象，优化居住生态，强弱电入地减少空中线缆杂乱问题，消除道路积水、环境脏乱等乱象。通过人居环境整治增强村民对家乡的认同感与凝聚力；同时，解决道路、排水等阻碍经济发展的关键问题，完善的基础设施（管网、场地、照明等）为后续乡村产业发展（如农业生产效率提升、乡村旅游探索）奠定基础，推动乡村可持续发展。项目实施期群众务工收入200万元以上。</t>
  </si>
  <si>
    <t>已完成项目全部前置手续，并已下达概批。</t>
  </si>
  <si>
    <t>桑日县白堆乡白堆村和美村庄建设项目</t>
  </si>
  <si>
    <t>白堆乡白堆村</t>
  </si>
  <si>
    <r>
      <rPr>
        <b/>
        <sz val="20"/>
        <rFont val="宋体"/>
        <charset val="134"/>
        <scheme val="major"/>
      </rPr>
      <t>建设内容：</t>
    </r>
    <r>
      <rPr>
        <sz val="20"/>
        <rFont val="宋体"/>
        <charset val="134"/>
        <scheme val="major"/>
      </rPr>
      <t xml:space="preserve">1.新建：新建草料库房68座，20平方米/座，建筑面积共1360平方米；新建堆肥点510平方米，共68座，7.5平方米/座（构筑物）。2.改建：村内硬化A 9719.77平方米，采用C30砼并刻防滑纹；村内硬化B5622.13平方米，采用C30砼印花地面（藏青色）；村内硬化C 3519.56平方米，采用AC-13C沥青饰面；设置安全防护矮围栏1500.68m,采用1.2m高金属围栏；新建安全防护挡墙919m（2m-6m高），采用重力式浆砌石挡墙；原有安全防护围墙拆除并重建52m；新建400*400排水沟540m（钢筋混凝土排水沟，带沟盖板）；改造DN600双壁波纹管排水管87m；原有建筑拆除258平方米；原有太阳能路灯32盏位移；新增7.5m高路灯30盏；新增路沿石558m；砂石地面1122.41平方米（15cm厚砂石）；新建排洪沟306.17m，带防护栏杆；村庄内给水，污水，雨水改造；村庄内强电，弱电入地改造，新增箱式变压器，以及相关附属工程等。3.道路改造：本项目共涉及3条公路的建设，分别为A、B、C线，合计1065.665米，其中A线长度40米，为跨越现状河道而设，路基宽度6.5m（路面宽度2*3.0m+2×0.25m土路肩硬化），采用四级公路（I级），采用沥青砼路面；B线长度513.566米，路基宽度6.5m（路面宽度2*3.0m+2×0.25m土路肩硬化），采用四级公路（I级），为现状水泥混凝土路面铺装改造，本次采用沥青砼进行加铺；C线长度512.099米，路基宽度4.5m（路面宽度3.5m+2×0.5m土路肩硬化），采用四级公路（II级），现状路基已形成，本次采用水泥砼路面进行硬化。项目建设主要包含路基工程、路面工程、桥涵工程及安防设施工程等。
</t>
    </r>
    <r>
      <rPr>
        <b/>
        <sz val="20"/>
        <rFont val="宋体"/>
        <charset val="134"/>
        <scheme val="major"/>
      </rPr>
      <t>可行性必要性：</t>
    </r>
    <r>
      <rPr>
        <sz val="20"/>
        <rFont val="宋体"/>
        <charset val="134"/>
        <scheme val="major"/>
      </rPr>
      <t>桑日县白堆乡白堆村海拔3700m，现有68户，219人，为白堆乡人民政府所在地，人口相对聚集。村内硬化地面破损、坑洼不平、排水不畅，村民将道路、广场等用作草料粮食晾晒区，无晾晒场地，道路两侧随意堆放。部分地表草树退化，土地裸露，起风时扬尘严重。部分围栏为临时搭建、围墙为干砌石砌筑，且墙体存在破损、脱落、侵蚀现象。村庄内照明路灯还不够完善，垃圾收集系统不够完善。白堆村以工代赈方式建设牛羊圈，已实现人畜分离，但缺少牛羊圈的配套草料库房。村内目前大部分交通已经覆盖混凝土道路，但目前多处已破损，部分道路都为断头路，通行不畅、易局部拥堵。还有部分路面为土路，随着扬风天气及通行车辆，易携带泥沙入村，影响村内环境。村内给水管网布局混乱，局部偶发停水断水情况，给水供应无法稳定保障。随着人民生活水平的提高和厕所革命（旱改水）的逐步完成，村内没有雨水、污水管网建设，现有雨水、污水均依靠部分断断续续的排水明沟排放，且淤积严重，严重影响村容村貌。项目选址位置交通、水、电等项目进场资源配套满足项目建设条件，且群众意愿较为强烈。本项目以建设宜居村庄为导向，以乡村道路建设和村容村貌提升为主攻方向，开展农村人居环境整治行动，全面提升农村人居环境质量。</t>
    </r>
    <r>
      <rPr>
        <b/>
        <sz val="20"/>
        <rFont val="宋体"/>
        <charset val="134"/>
        <scheme val="major"/>
      </rPr>
      <t>管护主体：</t>
    </r>
    <r>
      <rPr>
        <sz val="20"/>
        <rFont val="宋体"/>
        <charset val="134"/>
        <scheme val="major"/>
      </rPr>
      <t>白堆乡白堆村委会</t>
    </r>
  </si>
  <si>
    <t>白堆乡白堆村委会</t>
  </si>
  <si>
    <t>项目建设期间预计调动当地群众170人，脱贫户30人，增收200万元以上，人均增收11000元以上</t>
  </si>
  <si>
    <t>项目建成后改善和提升项目区68户，219人的生活环境，道路覆盖率100%、给排水管网覆盖率100%，基础设施完善、生态环境优美的和美村庄。项目实施期群众务工收入200万元以上。</t>
  </si>
  <si>
    <t>已完成可研评审、近期安排初步设计评审。</t>
  </si>
  <si>
    <t>桑日县2026年贷款贴息</t>
  </si>
  <si>
    <r>
      <rPr>
        <sz val="20"/>
        <rFont val="宋体"/>
        <charset val="134"/>
        <scheme val="major"/>
      </rPr>
      <t>建设内容：符合条件的脱贫户（含监测对象）小额贷款贴息进行补贴。</t>
    </r>
    <r>
      <rPr>
        <b/>
        <sz val="20"/>
        <rFont val="宋体"/>
        <charset val="134"/>
        <scheme val="major"/>
      </rPr>
      <t>补贴类项目</t>
    </r>
  </si>
  <si>
    <t>能够有效发挥财政资金引导作用，在助力产业发展、增加群众收入、巩固乡村振兴成果等方面产生积极且显著的效益</t>
  </si>
  <si>
    <t>桑日县2026年帮扶车间补助资金</t>
  </si>
  <si>
    <r>
      <rPr>
        <sz val="20"/>
        <rFont val="宋体"/>
        <charset val="134"/>
        <scheme val="major"/>
      </rPr>
      <t>桑日县已认定的帮扶车间进行补助。按3000元/人，补贴100人</t>
    </r>
    <r>
      <rPr>
        <b/>
        <sz val="20"/>
        <rFont val="宋体"/>
        <charset val="134"/>
        <scheme val="major"/>
      </rPr>
      <t>补贴类项目。</t>
    </r>
  </si>
  <si>
    <t>该项目实施能极大增加帮扶车间带动群众增收的积极性，为推动群众增收工作有积极作用，促进促进乡村振兴战略实施。</t>
  </si>
  <si>
    <t>跨省有组织区外就业脱贫人口路费补助</t>
  </si>
  <si>
    <r>
      <rPr>
        <sz val="20"/>
        <rFont val="宋体"/>
        <charset val="134"/>
        <scheme val="major"/>
      </rPr>
      <t>项目内容：根据关于印发《关于贯彻国家乡村振兴局&lt;应对新冠肺炎疫情影响持续巩固拓展脱贫攻坚成果的若干措施&gt;实施细则》的通知藏乡振发〔2022〕87号文件要求进行补贴。</t>
    </r>
    <r>
      <rPr>
        <b/>
        <sz val="20"/>
        <rFont val="宋体"/>
        <charset val="134"/>
        <scheme val="major"/>
      </rPr>
      <t>补贴类项目。</t>
    </r>
  </si>
  <si>
    <t>跨省有组织区外就业脱贫人口路费补助，聚焦降低脱贫人口外出就业成本、巩固脱贫攻坚成果、提升就业组织化程度核心目标，资金靶向性强、社会效益与经济效益发挥良好。</t>
  </si>
</sst>
</file>

<file path=xl/styles.xml><?xml version="1.0" encoding="utf-8"?>
<styleSheet xmlns="http://schemas.openxmlformats.org/spreadsheetml/2006/main">
  <numFmts count="10">
    <numFmt numFmtId="176" formatCode="0_);[Red]\(0\)"/>
    <numFmt numFmtId="177" formatCode="#,##0.00_ "/>
    <numFmt numFmtId="178" formatCode="0.00_ "/>
    <numFmt numFmtId="179" formatCode="0_);\(0\)"/>
    <numFmt numFmtId="41" formatCode="_ * #,##0_ ;_ * \-#,##0_ ;_ * &quot;-&quot;_ ;_ @_ "/>
    <numFmt numFmtId="180" formatCode="_(&quot;$&quot;* #,##0.00_);_(&quot;$&quot;* \(#,##0.00\);_(&quot;$&quot;* &quot;-&quot;??_);_(@_)"/>
    <numFmt numFmtId="181" formatCode="0_ "/>
    <numFmt numFmtId="43" formatCode="_ * #,##0.00_ ;_ * \-#,##0.00_ ;_ * &quot;-&quot;??_ ;_ @_ "/>
    <numFmt numFmtId="182" formatCode="_(&quot;$&quot;* #,##0_);_(&quot;$&quot;* \(#,##0\);_(&quot;$&quot;* &quot;-&quot;_);_(@_)"/>
    <numFmt numFmtId="183" formatCode="0.00_);[Red]\(0.00\)"/>
  </numFmts>
  <fonts count="63">
    <font>
      <sz val="11"/>
      <name val="宋体"/>
      <charset val="134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rgb="FFFF0000"/>
      <name val="宋体"/>
      <charset val="134"/>
      <scheme val="major"/>
    </font>
    <font>
      <b/>
      <sz val="20"/>
      <name val="宋体"/>
      <charset val="134"/>
      <scheme val="major"/>
    </font>
    <font>
      <sz val="20"/>
      <color theme="1"/>
      <name val="宋体"/>
      <charset val="134"/>
      <scheme val="major"/>
    </font>
    <font>
      <sz val="18"/>
      <name val="宋体"/>
      <charset val="134"/>
    </font>
    <font>
      <sz val="16"/>
      <name val="宋体"/>
      <charset val="134"/>
    </font>
    <font>
      <sz val="26"/>
      <name val="方正小标宋简体"/>
      <charset val="134"/>
    </font>
    <font>
      <sz val="14"/>
      <name val="宋体"/>
      <charset val="134"/>
      <scheme val="minor"/>
    </font>
    <font>
      <sz val="20"/>
      <name val="宋体"/>
      <charset val="134"/>
      <scheme val="major"/>
    </font>
    <font>
      <sz val="20"/>
      <name val="宋体"/>
      <charset val="134"/>
    </font>
    <font>
      <sz val="18"/>
      <name val="宋体"/>
      <charset val="134"/>
      <scheme val="major"/>
    </font>
    <font>
      <sz val="12"/>
      <name val="宋体"/>
      <charset val="134"/>
    </font>
    <font>
      <b/>
      <sz val="18"/>
      <name val="宋体"/>
      <charset val="134"/>
    </font>
    <font>
      <b/>
      <sz val="18"/>
      <name val="Times New Roman"/>
      <charset val="0"/>
    </font>
    <font>
      <b/>
      <sz val="20"/>
      <name val="宋体"/>
      <charset val="134"/>
    </font>
    <font>
      <b/>
      <sz val="15"/>
      <name val="宋体"/>
      <charset val="134"/>
    </font>
    <font>
      <b/>
      <sz val="14"/>
      <name val="新宋体"/>
      <charset val="134"/>
    </font>
    <font>
      <b/>
      <sz val="18"/>
      <name val="新宋体"/>
      <charset val="134"/>
    </font>
    <font>
      <sz val="18"/>
      <name val="新宋体"/>
      <charset val="134"/>
    </font>
    <font>
      <b/>
      <sz val="20"/>
      <name val="新宋体"/>
      <charset val="134"/>
    </font>
    <font>
      <sz val="14"/>
      <name val="宋体"/>
      <charset val="134"/>
    </font>
    <font>
      <sz val="20"/>
      <name val="新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5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color rgb="FF000000"/>
      <name val="宋体"/>
      <charset val="134"/>
    </font>
    <font>
      <b/>
      <sz val="15"/>
      <color rgb="FF000000"/>
      <name val="宋体"/>
      <charset val="134"/>
      <scheme val="minor"/>
    </font>
    <font>
      <sz val="15"/>
      <name val="宋体"/>
      <charset val="134"/>
      <scheme val="minor"/>
    </font>
    <font>
      <sz val="15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Tahoma"/>
      <charset val="134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Times New Roman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8080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70">
    <xf numFmtId="0" fontId="0" fillId="0" borderId="0">
      <alignment vertical="center"/>
    </xf>
    <xf numFmtId="0" fontId="47" fillId="0" borderId="0">
      <alignment vertical="center"/>
    </xf>
    <xf numFmtId="0" fontId="39" fillId="0" borderId="0">
      <alignment vertical="center"/>
    </xf>
    <xf numFmtId="0" fontId="47" fillId="0" borderId="0"/>
    <xf numFmtId="0" fontId="47" fillId="0" borderId="0">
      <protection locked="false"/>
    </xf>
    <xf numFmtId="0" fontId="13" fillId="0" borderId="0"/>
    <xf numFmtId="0" fontId="47" fillId="0" borderId="0" applyProtection="false">
      <alignment vertical="center"/>
    </xf>
    <xf numFmtId="0" fontId="40" fillId="0" borderId="0" applyProtection="false"/>
    <xf numFmtId="0" fontId="51" fillId="0" borderId="0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21" borderId="0" applyNumberFormat="false" applyBorder="false" applyAlignment="false" applyProtection="false">
      <alignment vertical="center"/>
    </xf>
    <xf numFmtId="0" fontId="36" fillId="24" borderId="0" applyNumberFormat="false" applyBorder="false" applyAlignment="false" applyProtection="false">
      <alignment vertical="center"/>
    </xf>
    <xf numFmtId="0" fontId="46" fillId="12" borderId="9" applyNumberFormat="false" applyAlignment="false" applyProtection="false">
      <alignment vertical="center"/>
    </xf>
    <xf numFmtId="0" fontId="48" fillId="22" borderId="10" applyNumberFormat="false" applyAlignment="false" applyProtection="false">
      <alignment vertical="center"/>
    </xf>
    <xf numFmtId="0" fontId="44" fillId="19" borderId="0" applyNumberFormat="false" applyBorder="false" applyAlignment="false" applyProtection="false">
      <alignment vertical="center"/>
    </xf>
    <xf numFmtId="0" fontId="57" fillId="0" borderId="8" applyNumberFormat="false" applyFill="false" applyAlignment="false" applyProtection="false">
      <alignment vertical="center"/>
    </xf>
    <xf numFmtId="0" fontId="52" fillId="0" borderId="0" applyNumberFormat="false" applyFill="false" applyBorder="false" applyAlignment="false" applyProtection="false">
      <alignment vertical="center"/>
    </xf>
    <xf numFmtId="0" fontId="45" fillId="0" borderId="8" applyNumberFormat="false" applyFill="false" applyAlignment="false" applyProtection="false">
      <alignment vertical="center"/>
    </xf>
    <xf numFmtId="0" fontId="25" fillId="0" borderId="0"/>
    <xf numFmtId="0" fontId="36" fillId="17" borderId="0" applyNumberFormat="false" applyBorder="false" applyAlignment="false" applyProtection="false">
      <alignment vertical="center"/>
    </xf>
    <xf numFmtId="41" fontId="39" fillId="0" borderId="0" applyFont="false" applyFill="false" applyBorder="false" applyAlignment="false" applyProtection="false">
      <alignment vertical="center"/>
    </xf>
    <xf numFmtId="0" fontId="51" fillId="0" borderId="0">
      <protection locked="false"/>
    </xf>
    <xf numFmtId="0" fontId="36" fillId="30" borderId="0" applyNumberFormat="false" applyBorder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center"/>
    </xf>
    <xf numFmtId="0" fontId="37" fillId="18" borderId="0" applyNumberFormat="false" applyBorder="false" applyAlignment="false" applyProtection="false">
      <alignment vertical="center"/>
    </xf>
    <xf numFmtId="0" fontId="40" fillId="0" borderId="0"/>
    <xf numFmtId="0" fontId="13" fillId="0" borderId="0" applyProtection="false">
      <alignment vertical="center"/>
    </xf>
    <xf numFmtId="0" fontId="13" fillId="0" borderId="0">
      <protection locked="false"/>
    </xf>
    <xf numFmtId="0" fontId="54" fillId="0" borderId="13" applyNumberFormat="false" applyFill="false" applyAlignment="false" applyProtection="false">
      <alignment vertical="center"/>
    </xf>
    <xf numFmtId="0" fontId="53" fillId="0" borderId="11" applyNumberFormat="false" applyFill="false" applyAlignment="false" applyProtection="false">
      <alignment vertical="center"/>
    </xf>
    <xf numFmtId="0" fontId="36" fillId="23" borderId="0" applyNumberFormat="false" applyBorder="false" applyAlignment="false" applyProtection="false">
      <alignment vertical="center"/>
    </xf>
    <xf numFmtId="0" fontId="36" fillId="31" borderId="0" applyNumberFormat="false" applyBorder="false" applyAlignment="false" applyProtection="false">
      <alignment vertical="center"/>
    </xf>
    <xf numFmtId="0" fontId="37" fillId="29" borderId="0" applyNumberFormat="false" applyBorder="false" applyAlignment="false" applyProtection="false">
      <alignment vertical="center"/>
    </xf>
    <xf numFmtId="43" fontId="39" fillId="0" borderId="0" applyFont="false" applyFill="false" applyBorder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47" fillId="0" borderId="0" applyProtection="false"/>
    <xf numFmtId="0" fontId="36" fillId="20" borderId="0" applyNumberFormat="false" applyBorder="false" applyAlignment="false" applyProtection="false">
      <alignment vertical="center"/>
    </xf>
    <xf numFmtId="0" fontId="56" fillId="0" borderId="14" applyNumberFormat="false" applyFill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36" fillId="2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182" fontId="39" fillId="0" borderId="0" applyFont="false" applyFill="false" applyBorder="false" applyAlignment="false" applyProtection="false">
      <alignment vertical="center"/>
    </xf>
    <xf numFmtId="0" fontId="47" fillId="33" borderId="0">
      <protection locked="false"/>
    </xf>
    <xf numFmtId="0" fontId="59" fillId="0" borderId="0" applyNumberFormat="false" applyFill="false" applyBorder="false" applyAlignment="false" applyProtection="false">
      <alignment vertical="center"/>
    </xf>
    <xf numFmtId="0" fontId="36" fillId="16" borderId="0" applyNumberFormat="false" applyBorder="false" applyAlignment="false" applyProtection="false">
      <alignment vertical="center"/>
    </xf>
    <xf numFmtId="0" fontId="39" fillId="28" borderId="12" applyNumberFormat="false" applyFont="false" applyAlignment="false" applyProtection="false">
      <alignment vertical="center"/>
    </xf>
    <xf numFmtId="0" fontId="37" fillId="15" borderId="0" applyNumberFormat="false" applyBorder="false" applyAlignment="false" applyProtection="false">
      <alignment vertical="center"/>
    </xf>
    <xf numFmtId="0" fontId="43" fillId="14" borderId="0" applyNumberFormat="false" applyBorder="false" applyAlignment="false" applyProtection="false">
      <alignment vertical="center"/>
    </xf>
    <xf numFmtId="0" fontId="36" fillId="13" borderId="0" applyNumberFormat="false" applyBorder="false" applyAlignment="false" applyProtection="false">
      <alignment vertical="center"/>
    </xf>
    <xf numFmtId="0" fontId="49" fillId="25" borderId="0" applyNumberFormat="false" applyBorder="false" applyAlignment="false" applyProtection="false">
      <alignment vertical="center"/>
    </xf>
    <xf numFmtId="0" fontId="42" fillId="0" borderId="0">
      <protection locked="false"/>
    </xf>
    <xf numFmtId="0" fontId="41" fillId="12" borderId="7" applyNumberFormat="false" applyAlignment="false" applyProtection="false">
      <alignment vertical="center"/>
    </xf>
    <xf numFmtId="0" fontId="37" fillId="32" borderId="0" applyNumberFormat="false" applyBorder="false" applyAlignment="false" applyProtection="false">
      <alignment vertical="center"/>
    </xf>
    <xf numFmtId="0" fontId="37" fillId="11" borderId="0" applyNumberFormat="false" applyBorder="false" applyAlignment="false" applyProtection="false">
      <alignment vertical="center"/>
    </xf>
    <xf numFmtId="0" fontId="40" fillId="0" borderId="0">
      <protection locked="false"/>
    </xf>
    <xf numFmtId="0" fontId="37" fillId="10" borderId="0" applyNumberFormat="false" applyBorder="false" applyAlignment="false" applyProtection="false">
      <alignment vertical="center"/>
    </xf>
    <xf numFmtId="0" fontId="37" fillId="9" borderId="0" applyNumberFormat="false" applyBorder="false" applyAlignment="false" applyProtection="false">
      <alignment vertical="center"/>
    </xf>
    <xf numFmtId="0" fontId="13" fillId="0" borderId="0" applyProtection="false"/>
    <xf numFmtId="0" fontId="37" fillId="8" borderId="0" applyNumberFormat="false" applyBorder="false" applyAlignment="false" applyProtection="false">
      <alignment vertical="center"/>
    </xf>
    <xf numFmtId="9" fontId="39" fillId="0" borderId="0" applyFont="false" applyFill="false" applyBorder="false" applyAlignment="false" applyProtection="false">
      <alignment vertical="center"/>
    </xf>
    <xf numFmtId="0" fontId="37" fillId="7" borderId="0" applyNumberFormat="false" applyBorder="false" applyAlignment="false" applyProtection="false">
      <alignment vertical="center"/>
    </xf>
    <xf numFmtId="180" fontId="39" fillId="0" borderId="0" applyFont="false" applyFill="false" applyBorder="false" applyAlignment="false" applyProtection="false">
      <alignment vertical="center"/>
    </xf>
    <xf numFmtId="0" fontId="37" fillId="27" borderId="0" applyNumberFormat="false" applyBorder="false" applyAlignment="false" applyProtection="false">
      <alignment vertical="center"/>
    </xf>
    <xf numFmtId="0" fontId="36" fillId="5" borderId="0" applyNumberFormat="false" applyBorder="false" applyAlignment="false" applyProtection="false">
      <alignment vertical="center"/>
    </xf>
    <xf numFmtId="0" fontId="38" fillId="6" borderId="7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37" fillId="3" borderId="0" applyNumberFormat="false" applyBorder="false" applyAlignment="false" applyProtection="false">
      <alignment vertical="center"/>
    </xf>
    <xf numFmtId="0" fontId="36" fillId="2" borderId="0" applyNumberFormat="false" applyBorder="false" applyAlignment="false" applyProtection="false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horizontal="left" vertical="center" wrapText="true"/>
    </xf>
    <xf numFmtId="0" fontId="0" fillId="0" borderId="0" xfId="0" applyFont="true" applyFill="true" applyAlignment="true">
      <alignment horizontal="left" vertical="center" wrapText="true"/>
    </xf>
    <xf numFmtId="0" fontId="0" fillId="0" borderId="0" xfId="0" applyFill="true" applyAlignment="true">
      <alignment horizontal="center" vertical="center"/>
    </xf>
    <xf numFmtId="0" fontId="7" fillId="0" borderId="0" xfId="0" applyFont="true" applyFill="true" applyAlignment="true">
      <alignment horizontal="center" vertical="center" wrapText="true"/>
    </xf>
    <xf numFmtId="0" fontId="8" fillId="0" borderId="0" xfId="4" applyFont="true" applyFill="true" applyAlignment="true" applyProtection="true">
      <alignment horizontal="center" vertical="center" wrapText="true"/>
    </xf>
    <xf numFmtId="0" fontId="9" fillId="0" borderId="0" xfId="0" applyFont="true" applyFill="true" applyAlignment="true">
      <alignment horizontal="justify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center" vertical="center" wrapText="true"/>
    </xf>
    <xf numFmtId="0" fontId="11" fillId="0" borderId="3" xfId="0" applyFont="true" applyFill="true" applyBorder="true" applyAlignment="true">
      <alignment horizontal="center" vertical="center" wrapText="true"/>
    </xf>
    <xf numFmtId="0" fontId="10" fillId="0" borderId="4" xfId="0" applyFont="true" applyFill="true" applyBorder="true" applyAlignment="true">
      <alignment horizontal="center" vertical="center" wrapText="true"/>
    </xf>
    <xf numFmtId="0" fontId="11" fillId="0" borderId="4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1" xfId="42" applyFont="true" applyFill="true" applyBorder="true" applyAlignment="true">
      <alignment horizontal="center" vertical="center" wrapText="true"/>
    </xf>
    <xf numFmtId="178" fontId="11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178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42" applyFont="true" applyFill="true" applyBorder="true" applyAlignment="true">
      <alignment horizontal="center" vertical="center" wrapText="true"/>
    </xf>
    <xf numFmtId="0" fontId="8" fillId="0" borderId="0" xfId="4" applyFont="true" applyFill="true" applyAlignment="true" applyProtection="true">
      <alignment horizontal="left" vertical="center" wrapText="true"/>
    </xf>
    <xf numFmtId="0" fontId="9" fillId="0" borderId="0" xfId="0" applyFont="true" applyFill="true" applyAlignment="true">
      <alignment horizontal="left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0" fontId="16" fillId="0" borderId="2" xfId="0" applyFont="true" applyFill="true" applyBorder="true" applyAlignment="true">
      <alignment horizontal="left" vertical="center" wrapText="true"/>
    </xf>
    <xf numFmtId="0" fontId="16" fillId="0" borderId="3" xfId="0" applyFont="true" applyFill="true" applyBorder="true" applyAlignment="true">
      <alignment horizontal="left" vertical="center" wrapText="true"/>
    </xf>
    <xf numFmtId="0" fontId="16" fillId="0" borderId="2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justify" vertical="center" wrapText="true"/>
    </xf>
    <xf numFmtId="183" fontId="11" fillId="0" borderId="1" xfId="37" applyNumberFormat="true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 applyProtection="true">
      <alignment horizontal="left" vertical="center" wrapText="true"/>
    </xf>
    <xf numFmtId="0" fontId="17" fillId="0" borderId="1" xfId="0" applyFont="true" applyFill="true" applyBorder="true" applyAlignment="true">
      <alignment horizontal="justify" vertical="center" wrapText="true"/>
    </xf>
    <xf numFmtId="183" fontId="6" fillId="0" borderId="1" xfId="37" applyNumberFormat="true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left" vertical="center" wrapText="true"/>
    </xf>
    <xf numFmtId="181" fontId="4" fillId="0" borderId="1" xfId="0" applyNumberFormat="true" applyFont="true" applyFill="true" applyBorder="true" applyAlignment="true">
      <alignment horizontal="left" vertical="center" wrapText="true"/>
    </xf>
    <xf numFmtId="0" fontId="11" fillId="0" borderId="1" xfId="0" applyFont="true" applyFill="true" applyBorder="true" applyAlignment="true" applyProtection="true">
      <alignment horizontal="left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178" fontId="4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vertical="center" wrapText="true"/>
    </xf>
    <xf numFmtId="183" fontId="10" fillId="0" borderId="1" xfId="37" applyNumberFormat="true" applyFont="true" applyFill="true" applyBorder="true" applyAlignment="true">
      <alignment horizontal="center" vertical="center" wrapText="true"/>
    </xf>
    <xf numFmtId="183" fontId="10" fillId="0" borderId="1" xfId="37" applyNumberFormat="true" applyFont="true" applyFill="true" applyBorder="true" applyAlignment="true" applyProtection="true">
      <alignment horizontal="left" vertical="center" wrapText="true"/>
    </xf>
    <xf numFmtId="0" fontId="9" fillId="0" borderId="0" xfId="0" applyFont="true" applyFill="true" applyAlignment="true">
      <alignment horizontal="center" vertical="center" wrapText="true"/>
    </xf>
    <xf numFmtId="0" fontId="18" fillId="0" borderId="1" xfId="0" applyFont="true" applyFill="true" applyBorder="true" applyAlignment="true">
      <alignment horizontal="center" vertical="center" wrapText="true"/>
    </xf>
    <xf numFmtId="0" fontId="19" fillId="0" borderId="1" xfId="0" applyFont="true" applyFill="true" applyBorder="true" applyAlignment="true">
      <alignment horizontal="center" vertical="center" wrapText="true"/>
    </xf>
    <xf numFmtId="0" fontId="20" fillId="0" borderId="2" xfId="0" applyFont="true" applyFill="true" applyBorder="true" applyAlignment="true">
      <alignment horizontal="center" vertical="center" wrapText="true"/>
    </xf>
    <xf numFmtId="0" fontId="20" fillId="0" borderId="3" xfId="0" applyFont="true" applyFill="true" applyBorder="true" applyAlignment="true">
      <alignment horizontal="center" vertical="center" wrapText="true"/>
    </xf>
    <xf numFmtId="0" fontId="20" fillId="0" borderId="4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vertical="center" wrapText="true"/>
    </xf>
    <xf numFmtId="0" fontId="20" fillId="0" borderId="1" xfId="0" applyFont="true" applyFill="true" applyBorder="true" applyAlignment="true">
      <alignment horizontal="center" vertical="center" wrapText="true"/>
    </xf>
    <xf numFmtId="183" fontId="20" fillId="0" borderId="1" xfId="37" applyNumberFormat="true" applyFont="true" applyFill="true" applyBorder="true" applyAlignment="true">
      <alignment horizontal="center" vertical="center" wrapText="true"/>
    </xf>
    <xf numFmtId="178" fontId="20" fillId="0" borderId="1" xfId="0" applyNumberFormat="true" applyFont="true" applyFill="true" applyBorder="true" applyAlignment="true">
      <alignment horizontal="center" vertical="center" wrapText="true"/>
    </xf>
    <xf numFmtId="183" fontId="20" fillId="0" borderId="1" xfId="52" applyNumberFormat="true" applyFont="true" applyFill="true" applyBorder="true" applyAlignment="true">
      <alignment horizontal="center" vertical="center" wrapText="true" shrinkToFit="true"/>
      <protection locked="false"/>
    </xf>
    <xf numFmtId="179" fontId="18" fillId="0" borderId="1" xfId="0" applyNumberFormat="true" applyFont="true" applyFill="true" applyBorder="true" applyAlignment="true">
      <alignment horizontal="center" vertical="center" wrapText="true"/>
    </xf>
    <xf numFmtId="0" fontId="21" fillId="0" borderId="1" xfId="0" applyFont="true" applyFill="true" applyBorder="true" applyAlignment="true">
      <alignment horizontal="center" vertical="center" wrapText="true"/>
    </xf>
    <xf numFmtId="0" fontId="21" fillId="0" borderId="2" xfId="0" applyFont="true" applyFill="true" applyBorder="true" applyAlignment="true">
      <alignment horizontal="left" vertical="center" wrapText="true"/>
    </xf>
    <xf numFmtId="0" fontId="21" fillId="0" borderId="3" xfId="0" applyFont="true" applyFill="true" applyBorder="true" applyAlignment="true">
      <alignment horizontal="left" vertical="center" wrapText="true"/>
    </xf>
    <xf numFmtId="0" fontId="21" fillId="0" borderId="4" xfId="0" applyFont="true" applyFill="true" applyBorder="true" applyAlignment="true">
      <alignment horizontal="left" vertical="center" wrapText="true"/>
    </xf>
    <xf numFmtId="183" fontId="16" fillId="0" borderId="1" xfId="37" applyNumberFormat="true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left" vertical="center" wrapText="true"/>
    </xf>
    <xf numFmtId="183" fontId="22" fillId="0" borderId="1" xfId="37" applyNumberFormat="true" applyFont="true" applyFill="true" applyBorder="true" applyAlignment="true">
      <alignment horizontal="left" vertical="center" wrapText="true"/>
    </xf>
    <xf numFmtId="183" fontId="13" fillId="0" borderId="1" xfId="37" applyNumberFormat="true" applyFont="true" applyFill="true" applyBorder="true" applyAlignment="true">
      <alignment horizontal="left" vertical="center" wrapText="true"/>
    </xf>
    <xf numFmtId="0" fontId="23" fillId="0" borderId="1" xfId="0" applyFont="true" applyFill="true" applyBorder="true" applyAlignment="true">
      <alignment horizontal="center" vertical="center" wrapText="true"/>
    </xf>
    <xf numFmtId="0" fontId="23" fillId="0" borderId="1" xfId="0" applyFont="true" applyFill="true" applyBorder="true" applyAlignment="true">
      <alignment horizontal="left" vertical="center" wrapText="true"/>
    </xf>
    <xf numFmtId="0" fontId="23" fillId="0" borderId="2" xfId="0" applyFont="true" applyFill="true" applyBorder="true" applyAlignment="true">
      <alignment horizontal="center" vertical="center" wrapText="true"/>
    </xf>
    <xf numFmtId="0" fontId="23" fillId="0" borderId="3" xfId="0" applyFont="true" applyFill="true" applyBorder="true" applyAlignment="true">
      <alignment horizontal="center" vertical="center" wrapText="true"/>
    </xf>
    <xf numFmtId="0" fontId="23" fillId="0" borderId="2" xfId="0" applyFont="true" applyFill="true" applyBorder="true" applyAlignment="true">
      <alignment horizontal="left" vertical="center" wrapText="true"/>
    </xf>
    <xf numFmtId="0" fontId="23" fillId="0" borderId="4" xfId="0" applyFont="true" applyFill="true" applyBorder="true" applyAlignment="true">
      <alignment horizontal="left" vertical="center" wrapText="true"/>
    </xf>
    <xf numFmtId="0" fontId="23" fillId="0" borderId="4" xfId="0" applyFont="true" applyFill="true" applyBorder="true" applyAlignment="true">
      <alignment horizontal="center" vertical="center" wrapText="true"/>
    </xf>
    <xf numFmtId="0" fontId="23" fillId="0" borderId="3" xfId="0" applyFont="true" applyFill="true" applyBorder="true" applyAlignment="true">
      <alignment horizontal="left" vertical="center" wrapText="true"/>
    </xf>
    <xf numFmtId="183" fontId="23" fillId="0" borderId="1" xfId="37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left" vertical="center" wrapText="true"/>
    </xf>
    <xf numFmtId="0" fontId="24" fillId="0" borderId="1" xfId="0" applyFont="true" applyFill="true" applyBorder="true" applyAlignment="true">
      <alignment horizontal="left" vertical="center" wrapText="true"/>
    </xf>
    <xf numFmtId="183" fontId="13" fillId="0" borderId="1" xfId="37" applyNumberFormat="true" applyFont="true" applyFill="true" applyBorder="true" applyAlignment="true">
      <alignment horizontal="center" vertical="center" wrapText="true"/>
    </xf>
    <xf numFmtId="0" fontId="13" fillId="0" borderId="0" xfId="0" applyFont="true" applyFill="true" applyBorder="true" applyAlignment="true"/>
    <xf numFmtId="0" fontId="25" fillId="0" borderId="0" xfId="0" applyFont="true" applyFill="true" applyBorder="true" applyAlignment="true"/>
    <xf numFmtId="0" fontId="26" fillId="0" borderId="0" xfId="0" applyFont="true" applyFill="true" applyBorder="true" applyAlignment="true"/>
    <xf numFmtId="0" fontId="27" fillId="0" borderId="0" xfId="4" applyNumberFormat="true" applyFont="true" applyFill="true" applyAlignment="true" applyProtection="true">
      <alignment horizontal="center" vertical="center" wrapText="true"/>
    </xf>
    <xf numFmtId="0" fontId="25" fillId="0" borderId="0" xfId="4" applyNumberFormat="true" applyFont="true" applyFill="true" applyAlignment="true" applyProtection="true">
      <alignment vertical="center" wrapText="true"/>
    </xf>
    <xf numFmtId="0" fontId="25" fillId="0" borderId="0" xfId="4" applyNumberFormat="true" applyFont="true" applyFill="true" applyAlignment="true" applyProtection="true">
      <alignment vertical="center"/>
    </xf>
    <xf numFmtId="0" fontId="28" fillId="0" borderId="2" xfId="0" applyFont="true" applyFill="true" applyBorder="true" applyAlignment="true">
      <alignment horizontal="center" vertical="center"/>
    </xf>
    <xf numFmtId="0" fontId="29" fillId="0" borderId="2" xfId="0" applyFont="true" applyFill="true" applyBorder="true" applyAlignment="true">
      <alignment horizontal="center" vertical="center" wrapText="true"/>
    </xf>
    <xf numFmtId="0" fontId="29" fillId="0" borderId="1" xfId="0" applyFont="true" applyFill="true" applyBorder="true" applyAlignment="true">
      <alignment horizontal="center" vertical="center" wrapText="true"/>
    </xf>
    <xf numFmtId="177" fontId="29" fillId="0" borderId="1" xfId="0" applyNumberFormat="true" applyFont="true" applyFill="true" applyBorder="true" applyAlignment="true">
      <alignment horizontal="center" vertical="center" wrapText="true"/>
    </xf>
    <xf numFmtId="0" fontId="28" fillId="0" borderId="3" xfId="0" applyFont="true" applyFill="true" applyBorder="true" applyAlignment="true">
      <alignment horizontal="center" vertical="center"/>
    </xf>
    <xf numFmtId="0" fontId="29" fillId="0" borderId="3" xfId="0" applyFont="true" applyFill="true" applyBorder="true" applyAlignment="true">
      <alignment horizontal="center" vertical="center" wrapText="true"/>
    </xf>
    <xf numFmtId="0" fontId="30" fillId="0" borderId="1" xfId="4" applyNumberFormat="true" applyFont="true" applyFill="true" applyBorder="true" applyAlignment="true" applyProtection="true">
      <alignment horizontal="center" vertical="center" wrapText="true"/>
    </xf>
    <xf numFmtId="0" fontId="31" fillId="0" borderId="5" xfId="4" applyNumberFormat="true" applyFont="true" applyFill="true" applyBorder="true" applyAlignment="true" applyProtection="true">
      <alignment horizontal="center" vertical="center" wrapText="true"/>
    </xf>
    <xf numFmtId="0" fontId="31" fillId="0" borderId="6" xfId="4" applyNumberFormat="true" applyFont="true" applyFill="true" applyBorder="true" applyAlignment="true" applyProtection="true">
      <alignment horizontal="center" vertical="center" wrapText="true"/>
    </xf>
    <xf numFmtId="0" fontId="31" fillId="0" borderId="1" xfId="4" applyNumberFormat="true" applyFont="true" applyFill="true" applyBorder="true" applyAlignment="true" applyProtection="true">
      <alignment horizontal="center" vertical="center" wrapText="true"/>
    </xf>
    <xf numFmtId="178" fontId="31" fillId="0" borderId="1" xfId="4" applyNumberFormat="true" applyFont="true" applyFill="true" applyBorder="true" applyAlignment="true" applyProtection="true">
      <alignment horizontal="center" vertical="center" wrapText="true"/>
    </xf>
    <xf numFmtId="0" fontId="32" fillId="0" borderId="5" xfId="0" applyNumberFormat="true" applyFont="true" applyFill="true" applyBorder="true" applyAlignment="true">
      <alignment horizontal="center" vertical="center" wrapText="true"/>
    </xf>
    <xf numFmtId="0" fontId="32" fillId="0" borderId="1" xfId="0" applyFont="true" applyFill="true" applyBorder="true" applyAlignment="true">
      <alignment horizontal="center" vertical="center" wrapText="true"/>
    </xf>
    <xf numFmtId="178" fontId="32" fillId="0" borderId="1" xfId="0" applyNumberFormat="true" applyFont="true" applyFill="true" applyBorder="true" applyAlignment="true">
      <alignment horizontal="center" vertical="center" wrapText="true"/>
    </xf>
    <xf numFmtId="0" fontId="29" fillId="0" borderId="1" xfId="10" applyFont="true" applyFill="true" applyBorder="true" applyAlignment="true">
      <alignment horizontal="center" vertical="center" wrapText="true"/>
    </xf>
    <xf numFmtId="0" fontId="32" fillId="0" borderId="1" xfId="0" applyNumberFormat="true" applyFont="true" applyFill="true" applyBorder="true" applyAlignment="true">
      <alignment horizontal="center" vertical="center" wrapText="true"/>
    </xf>
    <xf numFmtId="0" fontId="33" fillId="0" borderId="1" xfId="0" applyNumberFormat="true" applyFont="true" applyFill="true" applyBorder="true" applyAlignment="true">
      <alignment horizontal="center" vertical="center" wrapText="true"/>
    </xf>
    <xf numFmtId="0" fontId="32" fillId="0" borderId="1" xfId="37" applyNumberFormat="true" applyFont="true" applyFill="true" applyBorder="true" applyAlignment="true" applyProtection="true">
      <alignment horizontal="center" vertical="center" wrapText="true"/>
    </xf>
    <xf numFmtId="176" fontId="32" fillId="0" borderId="1" xfId="37" applyNumberFormat="true" applyFont="true" applyFill="true" applyBorder="true" applyAlignment="true" applyProtection="true">
      <alignment horizontal="center" vertical="center" wrapText="true"/>
    </xf>
    <xf numFmtId="181" fontId="32" fillId="0" borderId="1" xfId="0" applyNumberFormat="true" applyFont="true" applyFill="true" applyBorder="true" applyAlignment="true">
      <alignment horizontal="center" vertical="center" wrapText="true"/>
    </xf>
    <xf numFmtId="0" fontId="32" fillId="0" borderId="2" xfId="0" applyNumberFormat="true" applyFont="true" applyFill="true" applyBorder="true" applyAlignment="true">
      <alignment horizontal="center" vertical="center" wrapText="true"/>
    </xf>
    <xf numFmtId="176" fontId="32" fillId="0" borderId="1" xfId="0" applyNumberFormat="true" applyFont="true" applyFill="true" applyBorder="true" applyAlignment="true">
      <alignment horizontal="center" vertical="center" wrapText="true"/>
    </xf>
    <xf numFmtId="0" fontId="34" fillId="0" borderId="1" xfId="0" applyFont="true" applyFill="true" applyBorder="true" applyAlignment="true">
      <alignment horizontal="center" vertical="center" wrapText="true"/>
    </xf>
    <xf numFmtId="0" fontId="32" fillId="0" borderId="1" xfId="0" applyFont="true" applyFill="true" applyBorder="true" applyAlignment="true">
      <alignment horizontal="center" vertical="center"/>
    </xf>
    <xf numFmtId="0" fontId="26" fillId="0" borderId="1" xfId="0" applyFont="true" applyFill="true" applyBorder="true" applyAlignment="true">
      <alignment horizontal="center" vertical="center" wrapText="true"/>
    </xf>
    <xf numFmtId="0" fontId="26" fillId="0" borderId="1" xfId="0" applyNumberFormat="true" applyFont="true" applyFill="true" applyBorder="true" applyAlignment="true">
      <alignment horizontal="center" vertical="center" wrapText="true"/>
    </xf>
    <xf numFmtId="0" fontId="35" fillId="0" borderId="1" xfId="0" applyFont="true" applyFill="true" applyBorder="true" applyAlignment="true">
      <alignment horizontal="center" vertical="center" wrapText="true"/>
    </xf>
  </cellXfs>
  <cellStyles count="70">
    <cellStyle name="常规" xfId="0" builtinId="0"/>
    <cellStyle name="常规 12 3 2 2 2" xfId="1"/>
    <cellStyle name="常规 6" xfId="2"/>
    <cellStyle name="常规 16" xfId="3"/>
    <cellStyle name="常规 51" xfId="4"/>
    <cellStyle name="常规 50" xfId="5"/>
    <cellStyle name="常规 11" xfId="6"/>
    <cellStyle name="常规 2 14" xfId="7"/>
    <cellStyle name="常规 22" xfId="8"/>
    <cellStyle name="常规 2 2 2_“十四五”支持西藏经济社会发展规划建设项目建议方案20210309 -修改年份-A3版" xfId="9"/>
    <cellStyle name="常规 4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73" xfId="22"/>
    <cellStyle name="40% - 强调文字颜色 6" xfId="23" builtinId="51"/>
    <cellStyle name="超链接" xfId="24" builtinId="8"/>
    <cellStyle name="强调文字颜色 5" xfId="25" builtinId="45"/>
    <cellStyle name="常规 2 11" xfId="26"/>
    <cellStyle name="常规 10 5" xfId="27"/>
    <cellStyle name="常规 2 2 6" xfId="28"/>
    <cellStyle name="标题 3" xfId="29" builtinId="18"/>
    <cellStyle name="汇总" xfId="30" builtinId="25"/>
    <cellStyle name="20% - 强调文字颜色 1" xfId="31" builtinId="30"/>
    <cellStyle name="40% - 强调文字颜色 1" xfId="32" builtinId="31"/>
    <cellStyle name="强调文字颜色 6" xfId="33" builtinId="49"/>
    <cellStyle name="千位分隔" xfId="34" builtinId="3"/>
    <cellStyle name="标题" xfId="35" builtinId="15"/>
    <cellStyle name="已访问的超链接" xfId="36" builtinId="9"/>
    <cellStyle name="常规 2 2" xfId="37"/>
    <cellStyle name="40% - 强调文字颜色 4" xfId="38" builtinId="43"/>
    <cellStyle name="链接单元格" xfId="39" builtinId="24"/>
    <cellStyle name="标题 4" xfId="40" builtinId="19"/>
    <cellStyle name="20% - 强调文字颜色 2" xfId="41" builtinId="34"/>
    <cellStyle name="常规 10" xfId="42"/>
    <cellStyle name="货币[0]" xfId="43" builtinId="7"/>
    <cellStyle name="20% - 强调文字颜色 2 7 4 4" xfId="44"/>
    <cellStyle name="警告文本" xfId="45" builtinId="11"/>
    <cellStyle name="40% - 强调文字颜色 2" xfId="46" builtinId="35"/>
    <cellStyle name="注释" xfId="47" builtinId="10"/>
    <cellStyle name="60% - 强调文字颜色 3" xfId="48" builtinId="40"/>
    <cellStyle name="好" xfId="49" builtinId="26"/>
    <cellStyle name="20% - 强调文字颜色 5" xfId="50" builtinId="46"/>
    <cellStyle name="适中" xfId="51" builtinId="28"/>
    <cellStyle name="常规_项目投入明细_8" xfId="52"/>
    <cellStyle name="计算" xfId="53" builtinId="22"/>
    <cellStyle name="强调文字颜色 1" xfId="54" builtinId="29"/>
    <cellStyle name="60% - 强调文字颜色 4" xfId="55" builtinId="44"/>
    <cellStyle name="常规 4 7" xfId="56"/>
    <cellStyle name="60% - 强调文字颜色 1" xfId="57" builtinId="32"/>
    <cellStyle name="强调文字颜色 2" xfId="58" builtinId="33"/>
    <cellStyle name="常规 2 2 2 2" xfId="59"/>
    <cellStyle name="60% - 强调文字颜色 5" xfId="60" builtinId="48"/>
    <cellStyle name="百分比" xfId="61" builtinId="5"/>
    <cellStyle name="60% - 强调文字颜色 2" xfId="62" builtinId="36"/>
    <cellStyle name="货币" xfId="63" builtinId="4"/>
    <cellStyle name="强调文字颜色 3" xfId="64" builtinId="37"/>
    <cellStyle name="20% - 强调文字颜色 3" xfId="65" builtinId="38"/>
    <cellStyle name="输入" xfId="66" builtinId="20"/>
    <cellStyle name="40% - 强调文字颜色 3" xfId="67" builtinId="39"/>
    <cellStyle name="强调文字颜色 4" xfId="68" builtinId="41"/>
    <cellStyle name="20% - 强调文字颜色 4" xfId="69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434975</xdr:colOff>
      <xdr:row>7</xdr:row>
      <xdr:rowOff>0</xdr:rowOff>
    </xdr:from>
    <xdr:to>
      <xdr:col>4</xdr:col>
      <xdr:colOff>469900</xdr:colOff>
      <xdr:row>7</xdr:row>
      <xdr:rowOff>241300</xdr:rowOff>
    </xdr:to>
    <xdr:pic>
      <xdr:nvPicPr>
        <xdr:cNvPr id="2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34925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450215</xdr:colOff>
      <xdr:row>7</xdr:row>
      <xdr:rowOff>241300</xdr:rowOff>
    </xdr:to>
    <xdr:pic>
      <xdr:nvPicPr>
        <xdr:cNvPr id="3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1524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450215</xdr:colOff>
      <xdr:row>7</xdr:row>
      <xdr:rowOff>254000</xdr:rowOff>
    </xdr:to>
    <xdr:pic>
      <xdr:nvPicPr>
        <xdr:cNvPr id="4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1524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450215</xdr:colOff>
      <xdr:row>7</xdr:row>
      <xdr:rowOff>254000</xdr:rowOff>
    </xdr:to>
    <xdr:pic>
      <xdr:nvPicPr>
        <xdr:cNvPr id="5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1524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450215</xdr:colOff>
      <xdr:row>7</xdr:row>
      <xdr:rowOff>254000</xdr:rowOff>
    </xdr:to>
    <xdr:pic>
      <xdr:nvPicPr>
        <xdr:cNvPr id="6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1524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469900</xdr:colOff>
      <xdr:row>7</xdr:row>
      <xdr:rowOff>241300</xdr:rowOff>
    </xdr:to>
    <xdr:pic>
      <xdr:nvPicPr>
        <xdr:cNvPr id="7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34925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469900</xdr:colOff>
      <xdr:row>7</xdr:row>
      <xdr:rowOff>241300</xdr:rowOff>
    </xdr:to>
    <xdr:pic>
      <xdr:nvPicPr>
        <xdr:cNvPr id="8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34925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159385</xdr:colOff>
      <xdr:row>7</xdr:row>
      <xdr:rowOff>165100</xdr:rowOff>
    </xdr:to>
    <xdr:pic>
      <xdr:nvPicPr>
        <xdr:cNvPr id="9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676650" y="3730625"/>
          <a:ext cx="15938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7</xdr:row>
      <xdr:rowOff>0</xdr:rowOff>
    </xdr:from>
    <xdr:to>
      <xdr:col>4</xdr:col>
      <xdr:colOff>287020</xdr:colOff>
      <xdr:row>7</xdr:row>
      <xdr:rowOff>165100</xdr:rowOff>
    </xdr:to>
    <xdr:pic>
      <xdr:nvPicPr>
        <xdr:cNvPr id="10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804920" y="3730625"/>
          <a:ext cx="158750" cy="1651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7</xdr:row>
      <xdr:rowOff>0</xdr:rowOff>
    </xdr:from>
    <xdr:ext cx="46355" cy="64146"/>
    <xdr:sp>
      <xdr:nvSpPr>
        <xdr:cNvPr id="11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12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13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14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15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16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17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18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19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20" name="textbox11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21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22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23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24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25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26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27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28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29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30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31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32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33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34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35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twoCellAnchor editAs="oneCell">
    <xdr:from>
      <xdr:col>4</xdr:col>
      <xdr:colOff>609600</xdr:colOff>
      <xdr:row>7</xdr:row>
      <xdr:rowOff>0</xdr:rowOff>
    </xdr:from>
    <xdr:to>
      <xdr:col>4</xdr:col>
      <xdr:colOff>617220</xdr:colOff>
      <xdr:row>7</xdr:row>
      <xdr:rowOff>241300</xdr:rowOff>
    </xdr:to>
    <xdr:pic>
      <xdr:nvPicPr>
        <xdr:cNvPr id="36" name="图片 2908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762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617220</xdr:colOff>
      <xdr:row>7</xdr:row>
      <xdr:rowOff>0</xdr:rowOff>
    </xdr:from>
    <xdr:to>
      <xdr:col>4</xdr:col>
      <xdr:colOff>652145</xdr:colOff>
      <xdr:row>7</xdr:row>
      <xdr:rowOff>228600</xdr:rowOff>
    </xdr:to>
    <xdr:pic>
      <xdr:nvPicPr>
        <xdr:cNvPr id="37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93870" y="3730625"/>
          <a:ext cx="34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7</xdr:row>
      <xdr:rowOff>0</xdr:rowOff>
    </xdr:from>
    <xdr:to>
      <xdr:col>4</xdr:col>
      <xdr:colOff>621030</xdr:colOff>
      <xdr:row>7</xdr:row>
      <xdr:rowOff>241300</xdr:rowOff>
    </xdr:to>
    <xdr:pic>
      <xdr:nvPicPr>
        <xdr:cNvPr id="38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1143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7</xdr:row>
      <xdr:rowOff>0</xdr:rowOff>
    </xdr:from>
    <xdr:to>
      <xdr:col>4</xdr:col>
      <xdr:colOff>617220</xdr:colOff>
      <xdr:row>7</xdr:row>
      <xdr:rowOff>241300</xdr:rowOff>
    </xdr:to>
    <xdr:pic>
      <xdr:nvPicPr>
        <xdr:cNvPr id="39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762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7</xdr:row>
      <xdr:rowOff>0</xdr:rowOff>
    </xdr:from>
    <xdr:to>
      <xdr:col>4</xdr:col>
      <xdr:colOff>621030</xdr:colOff>
      <xdr:row>7</xdr:row>
      <xdr:rowOff>241300</xdr:rowOff>
    </xdr:to>
    <xdr:pic>
      <xdr:nvPicPr>
        <xdr:cNvPr id="40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1143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7</xdr:row>
      <xdr:rowOff>0</xdr:rowOff>
    </xdr:from>
    <xdr:to>
      <xdr:col>4</xdr:col>
      <xdr:colOff>617220</xdr:colOff>
      <xdr:row>7</xdr:row>
      <xdr:rowOff>254000</xdr:rowOff>
    </xdr:to>
    <xdr:pic>
      <xdr:nvPicPr>
        <xdr:cNvPr id="41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762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7</xdr:row>
      <xdr:rowOff>0</xdr:rowOff>
    </xdr:from>
    <xdr:to>
      <xdr:col>4</xdr:col>
      <xdr:colOff>621030</xdr:colOff>
      <xdr:row>7</xdr:row>
      <xdr:rowOff>254000</xdr:rowOff>
    </xdr:to>
    <xdr:pic>
      <xdr:nvPicPr>
        <xdr:cNvPr id="42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11430" cy="25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7</xdr:row>
      <xdr:rowOff>0</xdr:rowOff>
    </xdr:from>
    <xdr:ext cx="46355" cy="64146"/>
    <xdr:sp>
      <xdr:nvSpPr>
        <xdr:cNvPr id="43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44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45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46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47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48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49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0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3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6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7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8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9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60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61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62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63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64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65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66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twoCellAnchor editAs="oneCell">
    <xdr:from>
      <xdr:col>4</xdr:col>
      <xdr:colOff>617220</xdr:colOff>
      <xdr:row>7</xdr:row>
      <xdr:rowOff>0</xdr:rowOff>
    </xdr:from>
    <xdr:to>
      <xdr:col>4</xdr:col>
      <xdr:colOff>652145</xdr:colOff>
      <xdr:row>7</xdr:row>
      <xdr:rowOff>228600</xdr:rowOff>
    </xdr:to>
    <xdr:pic>
      <xdr:nvPicPr>
        <xdr:cNvPr id="67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93870" y="3730625"/>
          <a:ext cx="34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68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69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70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71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72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7620</xdr:colOff>
      <xdr:row>7</xdr:row>
      <xdr:rowOff>0</xdr:rowOff>
    </xdr:from>
    <xdr:to>
      <xdr:col>15</xdr:col>
      <xdr:colOff>913765</xdr:colOff>
      <xdr:row>7</xdr:row>
      <xdr:rowOff>215900</xdr:rowOff>
    </xdr:to>
    <xdr:pic>
      <xdr:nvPicPr>
        <xdr:cNvPr id="73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13665" y="3730625"/>
          <a:ext cx="90614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74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75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76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77" name="图片 1426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7620</xdr:colOff>
      <xdr:row>7</xdr:row>
      <xdr:rowOff>0</xdr:rowOff>
    </xdr:from>
    <xdr:to>
      <xdr:col>15</xdr:col>
      <xdr:colOff>913765</xdr:colOff>
      <xdr:row>7</xdr:row>
      <xdr:rowOff>215900</xdr:rowOff>
    </xdr:to>
    <xdr:pic>
      <xdr:nvPicPr>
        <xdr:cNvPr id="78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13665" y="3730625"/>
          <a:ext cx="90614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79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80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83820</xdr:colOff>
      <xdr:row>7</xdr:row>
      <xdr:rowOff>0</xdr:rowOff>
    </xdr:from>
    <xdr:to>
      <xdr:col>15</xdr:col>
      <xdr:colOff>875665</xdr:colOff>
      <xdr:row>7</xdr:row>
      <xdr:rowOff>177800</xdr:rowOff>
    </xdr:to>
    <xdr:pic>
      <xdr:nvPicPr>
        <xdr:cNvPr id="81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25589865" y="3730625"/>
          <a:ext cx="79184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82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83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84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85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86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87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88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89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90" name="图片 1426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91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92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93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94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989965</xdr:colOff>
      <xdr:row>7</xdr:row>
      <xdr:rowOff>215900</xdr:rowOff>
    </xdr:to>
    <xdr:pic>
      <xdr:nvPicPr>
        <xdr:cNvPr id="95" name="图片 1453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4424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96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97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228600</xdr:rowOff>
    </xdr:to>
    <xdr:pic>
      <xdr:nvPicPr>
        <xdr:cNvPr id="98" name="图片 1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989965</xdr:colOff>
      <xdr:row>7</xdr:row>
      <xdr:rowOff>228600</xdr:rowOff>
    </xdr:to>
    <xdr:pic>
      <xdr:nvPicPr>
        <xdr:cNvPr id="99" name="图片 81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4424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989965</xdr:colOff>
      <xdr:row>7</xdr:row>
      <xdr:rowOff>215900</xdr:rowOff>
    </xdr:to>
    <xdr:pic>
      <xdr:nvPicPr>
        <xdr:cNvPr id="100" name="图片 1453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4424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01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02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989965</xdr:colOff>
      <xdr:row>7</xdr:row>
      <xdr:rowOff>215900</xdr:rowOff>
    </xdr:to>
    <xdr:pic>
      <xdr:nvPicPr>
        <xdr:cNvPr id="103" name="图片 1453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4424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989965</xdr:colOff>
      <xdr:row>7</xdr:row>
      <xdr:rowOff>228600</xdr:rowOff>
    </xdr:to>
    <xdr:pic>
      <xdr:nvPicPr>
        <xdr:cNvPr id="104" name="图片 1750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4424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05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989965</xdr:colOff>
      <xdr:row>7</xdr:row>
      <xdr:rowOff>215900</xdr:rowOff>
    </xdr:to>
    <xdr:pic>
      <xdr:nvPicPr>
        <xdr:cNvPr id="106" name="图片 1453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4424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989965</xdr:colOff>
      <xdr:row>7</xdr:row>
      <xdr:rowOff>228600</xdr:rowOff>
    </xdr:to>
    <xdr:pic>
      <xdr:nvPicPr>
        <xdr:cNvPr id="107" name="图片 1750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4424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08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09" name="图片 1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10" name="图片 1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11" name="图片 1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12" name="图片 12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996315</xdr:colOff>
      <xdr:row>7</xdr:row>
      <xdr:rowOff>215900</xdr:rowOff>
    </xdr:to>
    <xdr:pic>
      <xdr:nvPicPr>
        <xdr:cNvPr id="113" name="图片 1358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5059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14" name="图片 2595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989965</xdr:colOff>
      <xdr:row>7</xdr:row>
      <xdr:rowOff>215900</xdr:rowOff>
    </xdr:to>
    <xdr:pic>
      <xdr:nvPicPr>
        <xdr:cNvPr id="115" name="图片 1453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4424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76200</xdr:colOff>
      <xdr:row>7</xdr:row>
      <xdr:rowOff>0</xdr:rowOff>
    </xdr:from>
    <xdr:to>
      <xdr:col>15</xdr:col>
      <xdr:colOff>1021715</xdr:colOff>
      <xdr:row>7</xdr:row>
      <xdr:rowOff>228600</xdr:rowOff>
    </xdr:to>
    <xdr:pic>
      <xdr:nvPicPr>
        <xdr:cNvPr id="116" name="图片 1750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82245" y="3730625"/>
          <a:ext cx="94551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989965</xdr:colOff>
      <xdr:row>7</xdr:row>
      <xdr:rowOff>228600</xdr:rowOff>
    </xdr:to>
    <xdr:pic>
      <xdr:nvPicPr>
        <xdr:cNvPr id="117" name="图片 1750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4424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45720</xdr:colOff>
      <xdr:row>7</xdr:row>
      <xdr:rowOff>0</xdr:rowOff>
    </xdr:from>
    <xdr:to>
      <xdr:col>15</xdr:col>
      <xdr:colOff>996315</xdr:colOff>
      <xdr:row>7</xdr:row>
      <xdr:rowOff>215900</xdr:rowOff>
    </xdr:to>
    <xdr:pic>
      <xdr:nvPicPr>
        <xdr:cNvPr id="118" name="图片 1358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51765" y="3730625"/>
          <a:ext cx="95059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19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901065</xdr:colOff>
      <xdr:row>7</xdr:row>
      <xdr:rowOff>215900</xdr:rowOff>
    </xdr:to>
    <xdr:pic>
      <xdr:nvPicPr>
        <xdr:cNvPr id="120" name="图片 1462" descr="clipboard/drawings/NULL" hidden="true"/>
        <xdr:cNvPicPr>
          <a:picLocks noChangeAspect="true"/>
        </xdr:cNvPicPr>
      </xdr:nvPicPr>
      <xdr:blipFill>
        <a:blip r:embed="rId1" r:link="rId2"/>
        <a:stretch>
          <a:fillRect/>
        </a:stretch>
      </xdr:blipFill>
      <xdr:spPr>
        <a:xfrm>
          <a:off x="25506045" y="3730625"/>
          <a:ext cx="90106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21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22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23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24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367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25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26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367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27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28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686435</xdr:colOff>
      <xdr:row>7</xdr:row>
      <xdr:rowOff>0</xdr:rowOff>
    </xdr:from>
    <xdr:to>
      <xdr:col>2</xdr:col>
      <xdr:colOff>880745</xdr:colOff>
      <xdr:row>7</xdr:row>
      <xdr:rowOff>318135</xdr:rowOff>
    </xdr:to>
    <xdr:pic>
      <xdr:nvPicPr>
        <xdr:cNvPr id="129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143125" y="3730625"/>
          <a:ext cx="19431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686435</xdr:colOff>
      <xdr:row>7</xdr:row>
      <xdr:rowOff>0</xdr:rowOff>
    </xdr:from>
    <xdr:to>
      <xdr:col>2</xdr:col>
      <xdr:colOff>880745</xdr:colOff>
      <xdr:row>7</xdr:row>
      <xdr:rowOff>317500</xdr:rowOff>
    </xdr:to>
    <xdr:pic>
      <xdr:nvPicPr>
        <xdr:cNvPr id="130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143125" y="3730625"/>
          <a:ext cx="19431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686435</xdr:colOff>
      <xdr:row>7</xdr:row>
      <xdr:rowOff>0</xdr:rowOff>
    </xdr:from>
    <xdr:to>
      <xdr:col>2</xdr:col>
      <xdr:colOff>880745</xdr:colOff>
      <xdr:row>7</xdr:row>
      <xdr:rowOff>330200</xdr:rowOff>
    </xdr:to>
    <xdr:pic>
      <xdr:nvPicPr>
        <xdr:cNvPr id="131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143125" y="3730625"/>
          <a:ext cx="19431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32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686435</xdr:colOff>
      <xdr:row>7</xdr:row>
      <xdr:rowOff>0</xdr:rowOff>
    </xdr:from>
    <xdr:to>
      <xdr:col>2</xdr:col>
      <xdr:colOff>880745</xdr:colOff>
      <xdr:row>7</xdr:row>
      <xdr:rowOff>320040</xdr:rowOff>
    </xdr:to>
    <xdr:pic>
      <xdr:nvPicPr>
        <xdr:cNvPr id="133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143125" y="3730625"/>
          <a:ext cx="19431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34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686435</xdr:colOff>
      <xdr:row>7</xdr:row>
      <xdr:rowOff>0</xdr:rowOff>
    </xdr:from>
    <xdr:to>
      <xdr:col>2</xdr:col>
      <xdr:colOff>880745</xdr:colOff>
      <xdr:row>7</xdr:row>
      <xdr:rowOff>318770</xdr:rowOff>
    </xdr:to>
    <xdr:pic>
      <xdr:nvPicPr>
        <xdr:cNvPr id="135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143125" y="3730625"/>
          <a:ext cx="19431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686435</xdr:colOff>
      <xdr:row>7</xdr:row>
      <xdr:rowOff>0</xdr:rowOff>
    </xdr:from>
    <xdr:to>
      <xdr:col>2</xdr:col>
      <xdr:colOff>880745</xdr:colOff>
      <xdr:row>7</xdr:row>
      <xdr:rowOff>330200</xdr:rowOff>
    </xdr:to>
    <xdr:pic>
      <xdr:nvPicPr>
        <xdr:cNvPr id="136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143125" y="3730625"/>
          <a:ext cx="19431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37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38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686435</xdr:colOff>
      <xdr:row>7</xdr:row>
      <xdr:rowOff>0</xdr:rowOff>
    </xdr:from>
    <xdr:to>
      <xdr:col>2</xdr:col>
      <xdr:colOff>880745</xdr:colOff>
      <xdr:row>7</xdr:row>
      <xdr:rowOff>320040</xdr:rowOff>
    </xdr:to>
    <xdr:pic>
      <xdr:nvPicPr>
        <xdr:cNvPr id="139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143125" y="3730625"/>
          <a:ext cx="19431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40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41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42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43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44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45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46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47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48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49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50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51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52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1108710</xdr:colOff>
      <xdr:row>7</xdr:row>
      <xdr:rowOff>0</xdr:rowOff>
    </xdr:from>
    <xdr:to>
      <xdr:col>3</xdr:col>
      <xdr:colOff>0</xdr:colOff>
      <xdr:row>7</xdr:row>
      <xdr:rowOff>337185</xdr:rowOff>
    </xdr:to>
    <xdr:pic>
      <xdr:nvPicPr>
        <xdr:cNvPr id="153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65400" y="3730625"/>
          <a:ext cx="2413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54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55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56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57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58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59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60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61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62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63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64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65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66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67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68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69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70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71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72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73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74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367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75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76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77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367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78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79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367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80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81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367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82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83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84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85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86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87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88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89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90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91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92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93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94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95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96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197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98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199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200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201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202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203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204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205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499745</xdr:colOff>
      <xdr:row>7</xdr:row>
      <xdr:rowOff>0</xdr:rowOff>
    </xdr:from>
    <xdr:to>
      <xdr:col>3</xdr:col>
      <xdr:colOff>663575</xdr:colOff>
      <xdr:row>7</xdr:row>
      <xdr:rowOff>174625</xdr:rowOff>
    </xdr:to>
    <xdr:pic>
      <xdr:nvPicPr>
        <xdr:cNvPr id="206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306445" y="3730625"/>
          <a:ext cx="16383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108585</xdr:colOff>
      <xdr:row>7</xdr:row>
      <xdr:rowOff>0</xdr:rowOff>
    </xdr:from>
    <xdr:to>
      <xdr:col>9</xdr:col>
      <xdr:colOff>215900</xdr:colOff>
      <xdr:row>7</xdr:row>
      <xdr:rowOff>187325</xdr:rowOff>
    </xdr:to>
    <xdr:pic>
      <xdr:nvPicPr>
        <xdr:cNvPr id="207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17053560" y="3730625"/>
          <a:ext cx="10731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108585</xdr:colOff>
      <xdr:row>7</xdr:row>
      <xdr:rowOff>0</xdr:rowOff>
    </xdr:from>
    <xdr:to>
      <xdr:col>9</xdr:col>
      <xdr:colOff>215900</xdr:colOff>
      <xdr:row>7</xdr:row>
      <xdr:rowOff>189865</xdr:rowOff>
    </xdr:to>
    <xdr:pic>
      <xdr:nvPicPr>
        <xdr:cNvPr id="208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17053560" y="3730625"/>
          <a:ext cx="1073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469900</xdr:colOff>
      <xdr:row>7</xdr:row>
      <xdr:rowOff>241300</xdr:rowOff>
    </xdr:to>
    <xdr:pic>
      <xdr:nvPicPr>
        <xdr:cNvPr id="497" name="图片 496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34925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450215</xdr:colOff>
      <xdr:row>7</xdr:row>
      <xdr:rowOff>241300</xdr:rowOff>
    </xdr:to>
    <xdr:pic>
      <xdr:nvPicPr>
        <xdr:cNvPr id="498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1524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450215</xdr:colOff>
      <xdr:row>7</xdr:row>
      <xdr:rowOff>254000</xdr:rowOff>
    </xdr:to>
    <xdr:pic>
      <xdr:nvPicPr>
        <xdr:cNvPr id="499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1524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450215</xdr:colOff>
      <xdr:row>7</xdr:row>
      <xdr:rowOff>254000</xdr:rowOff>
    </xdr:to>
    <xdr:pic>
      <xdr:nvPicPr>
        <xdr:cNvPr id="500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1524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450215</xdr:colOff>
      <xdr:row>7</xdr:row>
      <xdr:rowOff>254000</xdr:rowOff>
    </xdr:to>
    <xdr:pic>
      <xdr:nvPicPr>
        <xdr:cNvPr id="501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1524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469900</xdr:colOff>
      <xdr:row>7</xdr:row>
      <xdr:rowOff>241300</xdr:rowOff>
    </xdr:to>
    <xdr:pic>
      <xdr:nvPicPr>
        <xdr:cNvPr id="502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34925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434975</xdr:colOff>
      <xdr:row>7</xdr:row>
      <xdr:rowOff>0</xdr:rowOff>
    </xdr:from>
    <xdr:to>
      <xdr:col>4</xdr:col>
      <xdr:colOff>469900</xdr:colOff>
      <xdr:row>7</xdr:row>
      <xdr:rowOff>241300</xdr:rowOff>
    </xdr:to>
    <xdr:pic>
      <xdr:nvPicPr>
        <xdr:cNvPr id="503" name="图片 1" descr="clipboard/drawings/NULL" hidden="true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111625" y="3730625"/>
          <a:ext cx="34925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159385</xdr:colOff>
      <xdr:row>7</xdr:row>
      <xdr:rowOff>165100</xdr:rowOff>
    </xdr:to>
    <xdr:pic>
      <xdr:nvPicPr>
        <xdr:cNvPr id="504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676650" y="3730625"/>
          <a:ext cx="15938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7</xdr:row>
      <xdr:rowOff>0</xdr:rowOff>
    </xdr:from>
    <xdr:to>
      <xdr:col>4</xdr:col>
      <xdr:colOff>287020</xdr:colOff>
      <xdr:row>7</xdr:row>
      <xdr:rowOff>165100</xdr:rowOff>
    </xdr:to>
    <xdr:pic>
      <xdr:nvPicPr>
        <xdr:cNvPr id="505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804920" y="3730625"/>
          <a:ext cx="158750" cy="1651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7</xdr:row>
      <xdr:rowOff>0</xdr:rowOff>
    </xdr:from>
    <xdr:ext cx="46355" cy="64146"/>
    <xdr:sp>
      <xdr:nvSpPr>
        <xdr:cNvPr id="506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07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08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09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0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1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2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3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4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5" name="textbox11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6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7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8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19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0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1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2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3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4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5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6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7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8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29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30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twoCellAnchor editAs="oneCell">
    <xdr:from>
      <xdr:col>4</xdr:col>
      <xdr:colOff>609600</xdr:colOff>
      <xdr:row>7</xdr:row>
      <xdr:rowOff>0</xdr:rowOff>
    </xdr:from>
    <xdr:to>
      <xdr:col>4</xdr:col>
      <xdr:colOff>617220</xdr:colOff>
      <xdr:row>7</xdr:row>
      <xdr:rowOff>241300</xdr:rowOff>
    </xdr:to>
    <xdr:pic>
      <xdr:nvPicPr>
        <xdr:cNvPr id="531" name="图片 2908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762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617220</xdr:colOff>
      <xdr:row>7</xdr:row>
      <xdr:rowOff>0</xdr:rowOff>
    </xdr:from>
    <xdr:to>
      <xdr:col>4</xdr:col>
      <xdr:colOff>652145</xdr:colOff>
      <xdr:row>7</xdr:row>
      <xdr:rowOff>228600</xdr:rowOff>
    </xdr:to>
    <xdr:pic>
      <xdr:nvPicPr>
        <xdr:cNvPr id="532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93870" y="3730625"/>
          <a:ext cx="34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7</xdr:row>
      <xdr:rowOff>0</xdr:rowOff>
    </xdr:from>
    <xdr:to>
      <xdr:col>4</xdr:col>
      <xdr:colOff>621030</xdr:colOff>
      <xdr:row>7</xdr:row>
      <xdr:rowOff>241300</xdr:rowOff>
    </xdr:to>
    <xdr:pic>
      <xdr:nvPicPr>
        <xdr:cNvPr id="533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1143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7</xdr:row>
      <xdr:rowOff>0</xdr:rowOff>
    </xdr:from>
    <xdr:to>
      <xdr:col>4</xdr:col>
      <xdr:colOff>617220</xdr:colOff>
      <xdr:row>7</xdr:row>
      <xdr:rowOff>241300</xdr:rowOff>
    </xdr:to>
    <xdr:pic>
      <xdr:nvPicPr>
        <xdr:cNvPr id="534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762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7</xdr:row>
      <xdr:rowOff>0</xdr:rowOff>
    </xdr:from>
    <xdr:to>
      <xdr:col>4</xdr:col>
      <xdr:colOff>621030</xdr:colOff>
      <xdr:row>7</xdr:row>
      <xdr:rowOff>241300</xdr:rowOff>
    </xdr:to>
    <xdr:pic>
      <xdr:nvPicPr>
        <xdr:cNvPr id="535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11430" cy="24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7</xdr:row>
      <xdr:rowOff>0</xdr:rowOff>
    </xdr:from>
    <xdr:to>
      <xdr:col>4</xdr:col>
      <xdr:colOff>617220</xdr:colOff>
      <xdr:row>7</xdr:row>
      <xdr:rowOff>254000</xdr:rowOff>
    </xdr:to>
    <xdr:pic>
      <xdr:nvPicPr>
        <xdr:cNvPr id="536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762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7</xdr:row>
      <xdr:rowOff>0</xdr:rowOff>
    </xdr:from>
    <xdr:to>
      <xdr:col>4</xdr:col>
      <xdr:colOff>621030</xdr:colOff>
      <xdr:row>7</xdr:row>
      <xdr:rowOff>254000</xdr:rowOff>
    </xdr:to>
    <xdr:pic>
      <xdr:nvPicPr>
        <xdr:cNvPr id="537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86250" y="3730625"/>
          <a:ext cx="11430" cy="25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7</xdr:row>
      <xdr:rowOff>0</xdr:rowOff>
    </xdr:from>
    <xdr:ext cx="46355" cy="64146"/>
    <xdr:sp>
      <xdr:nvSpPr>
        <xdr:cNvPr id="538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39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0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1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2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3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4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5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6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7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8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49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0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1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2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3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4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5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6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7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8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59" name="textbox182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60" name="textbox13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46355" cy="64146"/>
    <xdr:sp>
      <xdr:nvSpPr>
        <xdr:cNvPr id="561" name="textbox15"/>
        <xdr:cNvSpPr txBox="true"/>
      </xdr:nvSpPr>
      <xdr:spPr>
        <a:xfrm>
          <a:off x="3676650" y="3730625"/>
          <a:ext cx="46355" cy="641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7000"/>
            </a:lnSpc>
          </a:pPr>
          <a:endParaRPr lang="en-US" altLang="en-US" sz="100" dirty="0"/>
        </a:p>
        <a:p>
          <a:pPr marL="12700" algn="l" rtl="0" eaLnBrk="0">
            <a:lnSpc>
              <a:spcPts val="295"/>
            </a:lnSpc>
          </a:pPr>
          <a:r>
            <a:rPr sz="900" kern="0" spc="-1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.</a:t>
          </a:r>
          <a:endParaRPr lang="en-US" altLang="en-US" sz="900" dirty="0"/>
        </a:p>
      </xdr:txBody>
    </xdr:sp>
    <xdr:clientData/>
  </xdr:oneCellAnchor>
  <xdr:twoCellAnchor editAs="oneCell">
    <xdr:from>
      <xdr:col>4</xdr:col>
      <xdr:colOff>617220</xdr:colOff>
      <xdr:row>7</xdr:row>
      <xdr:rowOff>0</xdr:rowOff>
    </xdr:from>
    <xdr:to>
      <xdr:col>4</xdr:col>
      <xdr:colOff>652145</xdr:colOff>
      <xdr:row>7</xdr:row>
      <xdr:rowOff>228600</xdr:rowOff>
    </xdr:to>
    <xdr:pic>
      <xdr:nvPicPr>
        <xdr:cNvPr id="562" name="图片 1" descr="clipboard/drawings/NULL"/>
        <xdr:cNvPicPr>
          <a:picLocks noChangeAspect="true"/>
        </xdr:cNvPicPr>
      </xdr:nvPicPr>
      <xdr:blipFill>
        <a:blip r:embed="rId1" r:link="rId2"/>
        <a:srcRect l="926" t="-12088" r="3827" b="25714"/>
        <a:stretch>
          <a:fillRect/>
        </a:stretch>
      </xdr:blipFill>
      <xdr:spPr>
        <a:xfrm>
          <a:off x="4293870" y="3730625"/>
          <a:ext cx="3492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1098550</xdr:colOff>
      <xdr:row>7</xdr:row>
      <xdr:rowOff>0</xdr:rowOff>
    </xdr:from>
    <xdr:to>
      <xdr:col>3</xdr:col>
      <xdr:colOff>99695</xdr:colOff>
      <xdr:row>7</xdr:row>
      <xdr:rowOff>337185</xdr:rowOff>
    </xdr:to>
    <xdr:pic>
      <xdr:nvPicPr>
        <xdr:cNvPr id="563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55240" y="3730625"/>
          <a:ext cx="35115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1098550</xdr:colOff>
      <xdr:row>7</xdr:row>
      <xdr:rowOff>0</xdr:rowOff>
    </xdr:from>
    <xdr:to>
      <xdr:col>3</xdr:col>
      <xdr:colOff>99695</xdr:colOff>
      <xdr:row>7</xdr:row>
      <xdr:rowOff>337185</xdr:rowOff>
    </xdr:to>
    <xdr:pic>
      <xdr:nvPicPr>
        <xdr:cNvPr id="564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2555240" y="3730625"/>
          <a:ext cx="35115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565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566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367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567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568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367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1108710</xdr:colOff>
      <xdr:row>7</xdr:row>
      <xdr:rowOff>0</xdr:rowOff>
    </xdr:from>
    <xdr:to>
      <xdr:col>4</xdr:col>
      <xdr:colOff>1303020</xdr:colOff>
      <xdr:row>7</xdr:row>
      <xdr:rowOff>337185</xdr:rowOff>
    </xdr:to>
    <xdr:pic>
      <xdr:nvPicPr>
        <xdr:cNvPr id="569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360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1109345</xdr:colOff>
      <xdr:row>7</xdr:row>
      <xdr:rowOff>0</xdr:rowOff>
    </xdr:from>
    <xdr:to>
      <xdr:col>4</xdr:col>
      <xdr:colOff>1303655</xdr:colOff>
      <xdr:row>7</xdr:row>
      <xdr:rowOff>337185</xdr:rowOff>
    </xdr:to>
    <xdr:pic>
      <xdr:nvPicPr>
        <xdr:cNvPr id="570" name="图片 3334" descr=" "/>
        <xdr:cNvPicPr/>
      </xdr:nvPicPr>
      <xdr:blipFill>
        <a:blip r:embed="rId3"/>
        <a:stretch>
          <a:fillRect/>
        </a:stretch>
      </xdr:blipFill>
      <xdr:spPr>
        <a:xfrm flipH="true" flipV="true">
          <a:off x="4785995" y="3730625"/>
          <a:ext cx="19431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499745</xdr:colOff>
      <xdr:row>7</xdr:row>
      <xdr:rowOff>0</xdr:rowOff>
    </xdr:from>
    <xdr:to>
      <xdr:col>3</xdr:col>
      <xdr:colOff>664845</xdr:colOff>
      <xdr:row>7</xdr:row>
      <xdr:rowOff>175260</xdr:rowOff>
    </xdr:to>
    <xdr:pic>
      <xdr:nvPicPr>
        <xdr:cNvPr id="571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306445" y="3730625"/>
          <a:ext cx="16510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499745</xdr:colOff>
      <xdr:row>7</xdr:row>
      <xdr:rowOff>0</xdr:rowOff>
    </xdr:from>
    <xdr:to>
      <xdr:col>3</xdr:col>
      <xdr:colOff>664845</xdr:colOff>
      <xdr:row>7</xdr:row>
      <xdr:rowOff>175260</xdr:rowOff>
    </xdr:to>
    <xdr:pic>
      <xdr:nvPicPr>
        <xdr:cNvPr id="572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306445" y="3730625"/>
          <a:ext cx="16510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499745</xdr:colOff>
      <xdr:row>7</xdr:row>
      <xdr:rowOff>0</xdr:rowOff>
    </xdr:from>
    <xdr:to>
      <xdr:col>3</xdr:col>
      <xdr:colOff>664845</xdr:colOff>
      <xdr:row>7</xdr:row>
      <xdr:rowOff>175260</xdr:rowOff>
    </xdr:to>
    <xdr:pic>
      <xdr:nvPicPr>
        <xdr:cNvPr id="573" name="图片 3335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306445" y="3730625"/>
          <a:ext cx="16510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184150</xdr:rowOff>
    </xdr:to>
    <xdr:pic>
      <xdr:nvPicPr>
        <xdr:cNvPr id="57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184150</xdr:rowOff>
    </xdr:to>
    <xdr:pic>
      <xdr:nvPicPr>
        <xdr:cNvPr id="57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184150</xdr:rowOff>
    </xdr:to>
    <xdr:pic>
      <xdr:nvPicPr>
        <xdr:cNvPr id="57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184150</xdr:rowOff>
    </xdr:to>
    <xdr:pic>
      <xdr:nvPicPr>
        <xdr:cNvPr id="57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184150</xdr:rowOff>
    </xdr:to>
    <xdr:pic>
      <xdr:nvPicPr>
        <xdr:cNvPr id="57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184150</xdr:rowOff>
    </xdr:to>
    <xdr:pic>
      <xdr:nvPicPr>
        <xdr:cNvPr id="57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184150</xdr:rowOff>
    </xdr:to>
    <xdr:pic>
      <xdr:nvPicPr>
        <xdr:cNvPr id="58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184150</xdr:rowOff>
    </xdr:to>
    <xdr:pic>
      <xdr:nvPicPr>
        <xdr:cNvPr id="58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58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58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58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58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58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58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58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58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59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59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59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59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59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59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59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59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59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59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60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60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60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60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60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60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60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60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60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173355</xdr:rowOff>
    </xdr:to>
    <xdr:pic>
      <xdr:nvPicPr>
        <xdr:cNvPr id="60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162560</xdr:rowOff>
    </xdr:to>
    <xdr:pic>
      <xdr:nvPicPr>
        <xdr:cNvPr id="61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162560</xdr:rowOff>
    </xdr:to>
    <xdr:pic>
      <xdr:nvPicPr>
        <xdr:cNvPr id="61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162560</xdr:rowOff>
    </xdr:to>
    <xdr:pic>
      <xdr:nvPicPr>
        <xdr:cNvPr id="61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162560</xdr:rowOff>
    </xdr:to>
    <xdr:pic>
      <xdr:nvPicPr>
        <xdr:cNvPr id="61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162560</xdr:rowOff>
    </xdr:to>
    <xdr:pic>
      <xdr:nvPicPr>
        <xdr:cNvPr id="61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162560</xdr:rowOff>
    </xdr:to>
    <xdr:pic>
      <xdr:nvPicPr>
        <xdr:cNvPr id="61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61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61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61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61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62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62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62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176530</xdr:rowOff>
    </xdr:to>
    <xdr:pic>
      <xdr:nvPicPr>
        <xdr:cNvPr id="62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62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62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62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62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62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169545</xdr:rowOff>
    </xdr:to>
    <xdr:pic>
      <xdr:nvPicPr>
        <xdr:cNvPr id="62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63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63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63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63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63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63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63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63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3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3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4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4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4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4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4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4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64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64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64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64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65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65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65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65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5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5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5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65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1098550</xdr:colOff>
      <xdr:row>35</xdr:row>
      <xdr:rowOff>0</xdr:rowOff>
    </xdr:from>
    <xdr:to>
      <xdr:col>3</xdr:col>
      <xdr:colOff>248285</xdr:colOff>
      <xdr:row>37</xdr:row>
      <xdr:rowOff>176530</xdr:rowOff>
    </xdr:to>
    <xdr:pic>
      <xdr:nvPicPr>
        <xdr:cNvPr id="65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555240" y="87563325"/>
          <a:ext cx="49974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182880</xdr:rowOff>
    </xdr:to>
    <xdr:pic>
      <xdr:nvPicPr>
        <xdr:cNvPr id="65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182880</xdr:rowOff>
    </xdr:to>
    <xdr:pic>
      <xdr:nvPicPr>
        <xdr:cNvPr id="66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182880</xdr:rowOff>
    </xdr:to>
    <xdr:pic>
      <xdr:nvPicPr>
        <xdr:cNvPr id="66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182880</xdr:rowOff>
    </xdr:to>
    <xdr:pic>
      <xdr:nvPicPr>
        <xdr:cNvPr id="66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182880</xdr:rowOff>
    </xdr:to>
    <xdr:pic>
      <xdr:nvPicPr>
        <xdr:cNvPr id="66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182880</xdr:rowOff>
    </xdr:to>
    <xdr:pic>
      <xdr:nvPicPr>
        <xdr:cNvPr id="66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182880</xdr:rowOff>
    </xdr:to>
    <xdr:pic>
      <xdr:nvPicPr>
        <xdr:cNvPr id="66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182880</xdr:rowOff>
    </xdr:to>
    <xdr:pic>
      <xdr:nvPicPr>
        <xdr:cNvPr id="66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6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6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6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7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7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7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67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67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67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67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67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67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67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68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68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68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68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68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68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68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8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8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8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9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9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9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9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172085</xdr:rowOff>
    </xdr:to>
    <xdr:pic>
      <xdr:nvPicPr>
        <xdr:cNvPr id="69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161290</xdr:rowOff>
    </xdr:to>
    <xdr:pic>
      <xdr:nvPicPr>
        <xdr:cNvPr id="69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161290</xdr:rowOff>
    </xdr:to>
    <xdr:pic>
      <xdr:nvPicPr>
        <xdr:cNvPr id="69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161290</xdr:rowOff>
    </xdr:to>
    <xdr:pic>
      <xdr:nvPicPr>
        <xdr:cNvPr id="69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161290</xdr:rowOff>
    </xdr:to>
    <xdr:pic>
      <xdr:nvPicPr>
        <xdr:cNvPr id="69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161290</xdr:rowOff>
    </xdr:to>
    <xdr:pic>
      <xdr:nvPicPr>
        <xdr:cNvPr id="69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161290</xdr:rowOff>
    </xdr:to>
    <xdr:pic>
      <xdr:nvPicPr>
        <xdr:cNvPr id="70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70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70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70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70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70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70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70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179070</xdr:rowOff>
    </xdr:to>
    <xdr:pic>
      <xdr:nvPicPr>
        <xdr:cNvPr id="70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70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71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71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71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71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342265</xdr:colOff>
      <xdr:row>37</xdr:row>
      <xdr:rowOff>168275</xdr:rowOff>
    </xdr:to>
    <xdr:pic>
      <xdr:nvPicPr>
        <xdr:cNvPr id="71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456690" y="87563325"/>
          <a:ext cx="34226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182880</xdr:rowOff>
    </xdr:to>
    <xdr:pic>
      <xdr:nvPicPr>
        <xdr:cNvPr id="71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182880</xdr:rowOff>
    </xdr:to>
    <xdr:pic>
      <xdr:nvPicPr>
        <xdr:cNvPr id="71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182880</xdr:rowOff>
    </xdr:to>
    <xdr:pic>
      <xdr:nvPicPr>
        <xdr:cNvPr id="71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182880</xdr:rowOff>
    </xdr:to>
    <xdr:pic>
      <xdr:nvPicPr>
        <xdr:cNvPr id="71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182880</xdr:rowOff>
    </xdr:to>
    <xdr:pic>
      <xdr:nvPicPr>
        <xdr:cNvPr id="71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182880</xdr:rowOff>
    </xdr:to>
    <xdr:pic>
      <xdr:nvPicPr>
        <xdr:cNvPr id="72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182880</xdr:rowOff>
    </xdr:to>
    <xdr:pic>
      <xdr:nvPicPr>
        <xdr:cNvPr id="72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182880</xdr:rowOff>
    </xdr:to>
    <xdr:pic>
      <xdr:nvPicPr>
        <xdr:cNvPr id="72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2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2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2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2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2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2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2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3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172085</xdr:rowOff>
    </xdr:to>
    <xdr:pic>
      <xdr:nvPicPr>
        <xdr:cNvPr id="73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172085</xdr:rowOff>
    </xdr:to>
    <xdr:pic>
      <xdr:nvPicPr>
        <xdr:cNvPr id="73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172085</xdr:rowOff>
    </xdr:to>
    <xdr:pic>
      <xdr:nvPicPr>
        <xdr:cNvPr id="73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172085</xdr:rowOff>
    </xdr:to>
    <xdr:pic>
      <xdr:nvPicPr>
        <xdr:cNvPr id="73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172085</xdr:rowOff>
    </xdr:to>
    <xdr:pic>
      <xdr:nvPicPr>
        <xdr:cNvPr id="73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172085</xdr:rowOff>
    </xdr:to>
    <xdr:pic>
      <xdr:nvPicPr>
        <xdr:cNvPr id="73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172085</xdr:rowOff>
    </xdr:to>
    <xdr:pic>
      <xdr:nvPicPr>
        <xdr:cNvPr id="73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172085</xdr:rowOff>
    </xdr:to>
    <xdr:pic>
      <xdr:nvPicPr>
        <xdr:cNvPr id="73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3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4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4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179070</xdr:rowOff>
    </xdr:to>
    <xdr:pic>
      <xdr:nvPicPr>
        <xdr:cNvPr id="74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1098550</xdr:colOff>
      <xdr:row>35</xdr:row>
      <xdr:rowOff>0</xdr:rowOff>
    </xdr:from>
    <xdr:to>
      <xdr:col>3</xdr:col>
      <xdr:colOff>248285</xdr:colOff>
      <xdr:row>37</xdr:row>
      <xdr:rowOff>179070</xdr:rowOff>
    </xdr:to>
    <xdr:pic>
      <xdr:nvPicPr>
        <xdr:cNvPr id="74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555240" y="87563325"/>
          <a:ext cx="49974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74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74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74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74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74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74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75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184150</xdr:rowOff>
    </xdr:to>
    <xdr:pic>
      <xdr:nvPicPr>
        <xdr:cNvPr id="75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5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5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5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5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5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5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5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5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76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76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76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763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764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765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766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173355</xdr:rowOff>
    </xdr:to>
    <xdr:pic>
      <xdr:nvPicPr>
        <xdr:cNvPr id="767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68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69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70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343535</xdr:colOff>
      <xdr:row>37</xdr:row>
      <xdr:rowOff>176530</xdr:rowOff>
    </xdr:to>
    <xdr:pic>
      <xdr:nvPicPr>
        <xdr:cNvPr id="771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806700" y="87563325"/>
          <a:ext cx="3435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1098550</xdr:colOff>
      <xdr:row>35</xdr:row>
      <xdr:rowOff>0</xdr:rowOff>
    </xdr:from>
    <xdr:to>
      <xdr:col>3</xdr:col>
      <xdr:colOff>248285</xdr:colOff>
      <xdr:row>37</xdr:row>
      <xdr:rowOff>176530</xdr:rowOff>
    </xdr:to>
    <xdr:pic>
      <xdr:nvPicPr>
        <xdr:cNvPr id="772" name="图片 3336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2555240" y="87563325"/>
          <a:ext cx="499745" cy="7480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18"/>
  <sheetViews>
    <sheetView zoomScale="85" zoomScaleNormal="85" workbookViewId="0">
      <selection activeCell="T9" sqref="T9"/>
    </sheetView>
  </sheetViews>
  <sheetFormatPr defaultColWidth="10.2666666666667" defaultRowHeight="14.25"/>
  <cols>
    <col min="1" max="1" width="9.85833333333333" style="86" customWidth="true"/>
    <col min="2" max="2" width="14" style="86" customWidth="true"/>
    <col min="3" max="3" width="8.71666666666667" style="86" customWidth="true"/>
    <col min="4" max="4" width="15.3833333333333" style="86" customWidth="true"/>
    <col min="5" max="5" width="10.2833333333333" style="86" customWidth="true"/>
    <col min="6" max="6" width="12.1416666666667" style="86" customWidth="true"/>
    <col min="7" max="7" width="10.2833333333333" style="86" customWidth="true"/>
    <col min="8" max="8" width="14.55" style="86" customWidth="true"/>
    <col min="9" max="9" width="10.2833333333333" style="86" customWidth="true"/>
    <col min="10" max="10" width="13.7916666666667" style="86" customWidth="true"/>
    <col min="11" max="11" width="10.2833333333333" style="86" customWidth="true"/>
    <col min="12" max="12" width="13.6916666666667" style="86" customWidth="true"/>
    <col min="13" max="13" width="10.2833333333333" style="86" customWidth="true"/>
    <col min="14" max="14" width="11.7166666666667" style="86" customWidth="true"/>
    <col min="15" max="15" width="10.2833333333333" style="86" customWidth="true"/>
    <col min="16" max="16" width="11" style="86" customWidth="true"/>
    <col min="17" max="17" width="9.28333333333333" style="86" customWidth="true"/>
    <col min="18" max="18" width="11.8583333333333" style="86" customWidth="true"/>
    <col min="19" max="19" width="10.2666666666667" style="86"/>
    <col min="20" max="20" width="10.725" style="86"/>
    <col min="21" max="16384" width="10.2666666666667" style="86"/>
  </cols>
  <sheetData>
    <row r="1" s="86" customFormat="true" ht="33" customHeight="true" spans="1:18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="87" customFormat="true" ht="27" customHeight="true" spans="1:18">
      <c r="A2" s="90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="86" customFormat="true" ht="47" customHeight="true" spans="1:18">
      <c r="A3" s="92" t="s">
        <v>2</v>
      </c>
      <c r="B3" s="93" t="s">
        <v>3</v>
      </c>
      <c r="C3" s="94" t="s">
        <v>4</v>
      </c>
      <c r="D3" s="95"/>
      <c r="E3" s="106" t="s">
        <v>5</v>
      </c>
      <c r="F3" s="106"/>
      <c r="G3" s="106" t="s">
        <v>6</v>
      </c>
      <c r="H3" s="106"/>
      <c r="I3" s="106" t="s">
        <v>7</v>
      </c>
      <c r="J3" s="106"/>
      <c r="K3" s="106" t="s">
        <v>8</v>
      </c>
      <c r="L3" s="106"/>
      <c r="M3" s="114" t="s">
        <v>9</v>
      </c>
      <c r="N3" s="114"/>
      <c r="O3" s="114" t="s">
        <v>10</v>
      </c>
      <c r="P3" s="114"/>
      <c r="Q3" s="118" t="s">
        <v>11</v>
      </c>
      <c r="R3" s="118"/>
    </row>
    <row r="4" s="86" customFormat="true" ht="39" customHeight="true" spans="1:18">
      <c r="A4" s="96"/>
      <c r="B4" s="97"/>
      <c r="C4" s="94" t="s">
        <v>12</v>
      </c>
      <c r="D4" s="95" t="s">
        <v>13</v>
      </c>
      <c r="E4" s="94" t="s">
        <v>12</v>
      </c>
      <c r="F4" s="95" t="s">
        <v>13</v>
      </c>
      <c r="G4" s="94" t="s">
        <v>12</v>
      </c>
      <c r="H4" s="95" t="s">
        <v>13</v>
      </c>
      <c r="I4" s="94" t="s">
        <v>12</v>
      </c>
      <c r="J4" s="95" t="s">
        <v>13</v>
      </c>
      <c r="K4" s="94" t="s">
        <v>12</v>
      </c>
      <c r="L4" s="95" t="s">
        <v>13</v>
      </c>
      <c r="M4" s="94" t="s">
        <v>12</v>
      </c>
      <c r="N4" s="95" t="s">
        <v>13</v>
      </c>
      <c r="O4" s="94" t="s">
        <v>12</v>
      </c>
      <c r="P4" s="95" t="s">
        <v>13</v>
      </c>
      <c r="Q4" s="94" t="s">
        <v>12</v>
      </c>
      <c r="R4" s="95" t="s">
        <v>13</v>
      </c>
    </row>
    <row r="5" s="86" customFormat="true" ht="27" customHeight="true" spans="1:18">
      <c r="A5" s="98" t="s">
        <v>14</v>
      </c>
      <c r="B5" s="98">
        <v>1</v>
      </c>
      <c r="C5" s="98">
        <v>2</v>
      </c>
      <c r="D5" s="98">
        <v>3</v>
      </c>
      <c r="E5" s="98">
        <v>4</v>
      </c>
      <c r="F5" s="98">
        <v>5</v>
      </c>
      <c r="G5" s="98">
        <v>6</v>
      </c>
      <c r="H5" s="98">
        <v>7</v>
      </c>
      <c r="I5" s="98">
        <v>8</v>
      </c>
      <c r="J5" s="98">
        <v>9</v>
      </c>
      <c r="K5" s="98">
        <v>10</v>
      </c>
      <c r="L5" s="98">
        <v>11</v>
      </c>
      <c r="M5" s="98">
        <v>12</v>
      </c>
      <c r="N5" s="98">
        <v>13</v>
      </c>
      <c r="O5" s="98">
        <v>14</v>
      </c>
      <c r="P5" s="98">
        <v>15</v>
      </c>
      <c r="Q5" s="98">
        <v>16</v>
      </c>
      <c r="R5" s="98">
        <v>17</v>
      </c>
    </row>
    <row r="6" s="88" customFormat="true" ht="30" customHeight="true" spans="1:18">
      <c r="A6" s="99" t="s">
        <v>15</v>
      </c>
      <c r="B6" s="100"/>
      <c r="C6" s="101">
        <f>SUM(C7:C18)</f>
        <v>173</v>
      </c>
      <c r="D6" s="102">
        <f>SUM(D7:D18)</f>
        <v>172798.43</v>
      </c>
      <c r="E6" s="101">
        <f t="shared" ref="C6:R6" si="0">SUM(E7:E18)</f>
        <v>65</v>
      </c>
      <c r="F6" s="101">
        <f t="shared" si="0"/>
        <v>75631.92</v>
      </c>
      <c r="G6" s="101">
        <f t="shared" si="0"/>
        <v>40</v>
      </c>
      <c r="H6" s="101">
        <f t="shared" si="0"/>
        <v>23000.42</v>
      </c>
      <c r="I6" s="101">
        <f t="shared" si="0"/>
        <v>13</v>
      </c>
      <c r="J6" s="101">
        <f t="shared" si="0"/>
        <v>14251.17</v>
      </c>
      <c r="K6" s="101">
        <f t="shared" si="0"/>
        <v>25</v>
      </c>
      <c r="L6" s="101">
        <f t="shared" si="0"/>
        <v>58858.47</v>
      </c>
      <c r="M6" s="101">
        <f t="shared" si="0"/>
        <v>12</v>
      </c>
      <c r="N6" s="101">
        <f t="shared" si="0"/>
        <v>654.8</v>
      </c>
      <c r="O6" s="101">
        <f t="shared" si="0"/>
        <v>2</v>
      </c>
      <c r="P6" s="101">
        <f t="shared" si="0"/>
        <v>80</v>
      </c>
      <c r="Q6" s="101">
        <f t="shared" si="0"/>
        <v>16</v>
      </c>
      <c r="R6" s="101">
        <f t="shared" si="0"/>
        <v>321.65</v>
      </c>
    </row>
    <row r="7" s="88" customFormat="true" ht="38" customHeight="true" spans="1:18">
      <c r="A7" s="103" t="s">
        <v>16</v>
      </c>
      <c r="B7" s="103" t="s">
        <v>17</v>
      </c>
      <c r="C7" s="104">
        <f>E7+K7+M7+O7+Q7+G7+I7</f>
        <v>16</v>
      </c>
      <c r="D7" s="105">
        <f t="shared" ref="D7:D18" si="1">SUM(F7+H7+J7+L7+N7+P7+R7)</f>
        <v>21980.09</v>
      </c>
      <c r="E7" s="107">
        <v>7</v>
      </c>
      <c r="F7" s="107">
        <v>12432</v>
      </c>
      <c r="G7" s="107">
        <v>2</v>
      </c>
      <c r="H7" s="105">
        <v>789.98</v>
      </c>
      <c r="I7" s="107">
        <v>2</v>
      </c>
      <c r="J7" s="105">
        <v>3226.61</v>
      </c>
      <c r="K7" s="110">
        <v>2</v>
      </c>
      <c r="L7" s="105">
        <v>5412.5</v>
      </c>
      <c r="M7" s="110">
        <v>1</v>
      </c>
      <c r="N7" s="105">
        <v>84</v>
      </c>
      <c r="O7" s="107">
        <v>0</v>
      </c>
      <c r="P7" s="107">
        <v>0</v>
      </c>
      <c r="Q7" s="107">
        <v>2</v>
      </c>
      <c r="R7" s="105">
        <v>35</v>
      </c>
    </row>
    <row r="8" s="88" customFormat="true" ht="38" customHeight="true" spans="1:18">
      <c r="A8" s="103" t="s">
        <v>18</v>
      </c>
      <c r="B8" s="103" t="s">
        <v>19</v>
      </c>
      <c r="C8" s="104">
        <f t="shared" ref="C7:C18" si="2">E8+K8+M8+O8+Q8+G8+I8</f>
        <v>19</v>
      </c>
      <c r="D8" s="105">
        <f t="shared" si="1"/>
        <v>21465</v>
      </c>
      <c r="E8" s="107">
        <v>7</v>
      </c>
      <c r="F8" s="107">
        <v>8680</v>
      </c>
      <c r="G8" s="107">
        <v>3</v>
      </c>
      <c r="H8" s="105">
        <v>2791.36</v>
      </c>
      <c r="I8" s="107">
        <v>3</v>
      </c>
      <c r="J8" s="105">
        <v>5763.59</v>
      </c>
      <c r="K8" s="111">
        <v>2</v>
      </c>
      <c r="L8" s="107">
        <v>4056.74</v>
      </c>
      <c r="M8" s="104">
        <v>1</v>
      </c>
      <c r="N8" s="107">
        <v>80.61</v>
      </c>
      <c r="O8" s="107">
        <v>1</v>
      </c>
      <c r="P8" s="107">
        <v>50</v>
      </c>
      <c r="Q8" s="107">
        <v>2</v>
      </c>
      <c r="R8" s="105">
        <v>42.7</v>
      </c>
    </row>
    <row r="9" s="88" customFormat="true" ht="38" customHeight="true" spans="1:18">
      <c r="A9" s="103" t="s">
        <v>20</v>
      </c>
      <c r="B9" s="103" t="s">
        <v>21</v>
      </c>
      <c r="C9" s="104">
        <f t="shared" si="2"/>
        <v>12</v>
      </c>
      <c r="D9" s="105">
        <f t="shared" si="1"/>
        <v>15613.68</v>
      </c>
      <c r="E9" s="107">
        <v>5</v>
      </c>
      <c r="F9" s="107">
        <v>7344.21</v>
      </c>
      <c r="G9" s="107">
        <v>3</v>
      </c>
      <c r="H9" s="105">
        <v>1265.47</v>
      </c>
      <c r="I9" s="107">
        <v>0</v>
      </c>
      <c r="J9" s="105">
        <v>0</v>
      </c>
      <c r="K9" s="111">
        <v>3</v>
      </c>
      <c r="L9" s="105">
        <v>6900</v>
      </c>
      <c r="M9" s="104">
        <v>1</v>
      </c>
      <c r="N9" s="105">
        <v>104</v>
      </c>
      <c r="O9" s="107">
        <v>0</v>
      </c>
      <c r="P9" s="107">
        <v>0</v>
      </c>
      <c r="Q9" s="107">
        <v>0</v>
      </c>
      <c r="R9" s="105">
        <v>0</v>
      </c>
    </row>
    <row r="10" s="88" customFormat="true" ht="38" customHeight="true" spans="1:18">
      <c r="A10" s="103" t="s">
        <v>22</v>
      </c>
      <c r="B10" s="103" t="s">
        <v>23</v>
      </c>
      <c r="C10" s="104">
        <f t="shared" si="2"/>
        <v>10</v>
      </c>
      <c r="D10" s="105">
        <f t="shared" si="1"/>
        <v>14756.05</v>
      </c>
      <c r="E10" s="107">
        <v>4</v>
      </c>
      <c r="F10" s="107">
        <v>7630</v>
      </c>
      <c r="G10" s="107">
        <v>1</v>
      </c>
      <c r="H10" s="105">
        <v>487.56</v>
      </c>
      <c r="I10" s="107">
        <v>0</v>
      </c>
      <c r="J10" s="105">
        <v>0</v>
      </c>
      <c r="K10" s="111">
        <v>2</v>
      </c>
      <c r="L10" s="107">
        <v>6558.34</v>
      </c>
      <c r="M10" s="104">
        <v>1</v>
      </c>
      <c r="N10" s="105">
        <v>35.15</v>
      </c>
      <c r="O10" s="107">
        <v>0</v>
      </c>
      <c r="P10" s="107">
        <v>0</v>
      </c>
      <c r="Q10" s="107">
        <v>2</v>
      </c>
      <c r="R10" s="105">
        <v>45</v>
      </c>
    </row>
    <row r="11" s="88" customFormat="true" ht="38" customHeight="true" spans="1:18">
      <c r="A11" s="103" t="s">
        <v>24</v>
      </c>
      <c r="B11" s="103" t="s">
        <v>25</v>
      </c>
      <c r="C11" s="104">
        <f t="shared" si="2"/>
        <v>13</v>
      </c>
      <c r="D11" s="105">
        <f t="shared" si="1"/>
        <v>11532.97</v>
      </c>
      <c r="E11" s="107">
        <v>4</v>
      </c>
      <c r="F11" s="107">
        <v>1491</v>
      </c>
      <c r="G11" s="107">
        <v>3</v>
      </c>
      <c r="H11" s="105">
        <v>3181.5</v>
      </c>
      <c r="I11" s="107">
        <v>2</v>
      </c>
      <c r="J11" s="105">
        <v>1725.37</v>
      </c>
      <c r="K11" s="107">
        <v>2</v>
      </c>
      <c r="L11" s="107">
        <v>5091.15</v>
      </c>
      <c r="M11" s="107">
        <v>1</v>
      </c>
      <c r="N11" s="105">
        <v>22.95</v>
      </c>
      <c r="O11" s="107">
        <v>0</v>
      </c>
      <c r="P11" s="107">
        <v>0</v>
      </c>
      <c r="Q11" s="107">
        <v>1</v>
      </c>
      <c r="R11" s="105">
        <v>21</v>
      </c>
    </row>
    <row r="12" s="88" customFormat="true" ht="38" customHeight="true" spans="1:18">
      <c r="A12" s="103" t="s">
        <v>26</v>
      </c>
      <c r="B12" s="103" t="s">
        <v>27</v>
      </c>
      <c r="C12" s="104">
        <f t="shared" si="2"/>
        <v>15</v>
      </c>
      <c r="D12" s="105">
        <f t="shared" si="1"/>
        <v>14586.15</v>
      </c>
      <c r="E12" s="107">
        <v>5</v>
      </c>
      <c r="F12" s="107">
        <v>6100</v>
      </c>
      <c r="G12" s="108">
        <v>4</v>
      </c>
      <c r="H12" s="105">
        <v>1917.39</v>
      </c>
      <c r="I12" s="107">
        <v>2</v>
      </c>
      <c r="J12" s="105">
        <v>619.64</v>
      </c>
      <c r="K12" s="111">
        <v>2</v>
      </c>
      <c r="L12" s="107">
        <v>5900</v>
      </c>
      <c r="M12" s="115">
        <v>1</v>
      </c>
      <c r="N12" s="105">
        <v>40.12</v>
      </c>
      <c r="O12" s="107">
        <v>0</v>
      </c>
      <c r="P12" s="107">
        <v>0</v>
      </c>
      <c r="Q12" s="107">
        <v>1</v>
      </c>
      <c r="R12" s="105">
        <v>9</v>
      </c>
    </row>
    <row r="13" s="88" customFormat="true" ht="38" customHeight="true" spans="1:18">
      <c r="A13" s="103" t="s">
        <v>28</v>
      </c>
      <c r="B13" s="103" t="s">
        <v>29</v>
      </c>
      <c r="C13" s="104">
        <f t="shared" si="2"/>
        <v>19</v>
      </c>
      <c r="D13" s="105">
        <f t="shared" si="1"/>
        <v>8990.18</v>
      </c>
      <c r="E13" s="107">
        <v>7</v>
      </c>
      <c r="F13" s="107">
        <v>4860.48</v>
      </c>
      <c r="G13" s="107">
        <v>9</v>
      </c>
      <c r="H13" s="105">
        <v>2759</v>
      </c>
      <c r="I13" s="107">
        <v>1</v>
      </c>
      <c r="J13" s="105">
        <v>128</v>
      </c>
      <c r="K13" s="111">
        <v>1</v>
      </c>
      <c r="L13" s="107">
        <v>1212</v>
      </c>
      <c r="M13" s="109">
        <v>1</v>
      </c>
      <c r="N13" s="105">
        <v>30.7</v>
      </c>
      <c r="O13" s="107">
        <v>0</v>
      </c>
      <c r="P13" s="107">
        <v>0</v>
      </c>
      <c r="Q13" s="107">
        <v>0</v>
      </c>
      <c r="R13" s="105">
        <v>0</v>
      </c>
    </row>
    <row r="14" s="88" customFormat="true" ht="38" customHeight="true" spans="1:18">
      <c r="A14" s="103" t="s">
        <v>30</v>
      </c>
      <c r="B14" s="103" t="s">
        <v>31</v>
      </c>
      <c r="C14" s="104">
        <f t="shared" si="2"/>
        <v>13</v>
      </c>
      <c r="D14" s="105">
        <f t="shared" si="1"/>
        <v>10527.35</v>
      </c>
      <c r="E14" s="107">
        <v>4</v>
      </c>
      <c r="F14" s="107">
        <v>4312.92</v>
      </c>
      <c r="G14" s="109">
        <v>1</v>
      </c>
      <c r="H14" s="105">
        <v>200</v>
      </c>
      <c r="I14" s="109">
        <v>2</v>
      </c>
      <c r="J14" s="105">
        <v>1509.49</v>
      </c>
      <c r="K14" s="112">
        <v>2</v>
      </c>
      <c r="L14" s="107">
        <v>4374.94</v>
      </c>
      <c r="M14" s="104">
        <v>1</v>
      </c>
      <c r="N14" s="105">
        <v>30</v>
      </c>
      <c r="O14" s="116">
        <v>1</v>
      </c>
      <c r="P14" s="117">
        <v>30</v>
      </c>
      <c r="Q14" s="107">
        <v>2</v>
      </c>
      <c r="R14" s="105">
        <v>70</v>
      </c>
    </row>
    <row r="15" s="88" customFormat="true" ht="38" customHeight="true" spans="1:18">
      <c r="A15" s="103" t="s">
        <v>32</v>
      </c>
      <c r="B15" s="103" t="s">
        <v>33</v>
      </c>
      <c r="C15" s="104">
        <f t="shared" si="2"/>
        <v>15</v>
      </c>
      <c r="D15" s="105">
        <f t="shared" si="1"/>
        <v>10483.76</v>
      </c>
      <c r="E15" s="107">
        <v>7</v>
      </c>
      <c r="F15" s="107">
        <v>4926</v>
      </c>
      <c r="G15" s="107">
        <v>2</v>
      </c>
      <c r="H15" s="105">
        <v>200</v>
      </c>
      <c r="I15" s="107">
        <v>0</v>
      </c>
      <c r="J15" s="105">
        <v>0</v>
      </c>
      <c r="K15" s="107">
        <v>3</v>
      </c>
      <c r="L15" s="107">
        <v>5314.8</v>
      </c>
      <c r="M15" s="110">
        <v>1</v>
      </c>
      <c r="N15" s="105">
        <v>39.76</v>
      </c>
      <c r="O15" s="107">
        <v>0</v>
      </c>
      <c r="P15" s="107">
        <v>0</v>
      </c>
      <c r="Q15" s="107">
        <v>2</v>
      </c>
      <c r="R15" s="105">
        <v>3.2</v>
      </c>
    </row>
    <row r="16" s="88" customFormat="true" ht="38" customHeight="true" spans="1:18">
      <c r="A16" s="103" t="s">
        <v>34</v>
      </c>
      <c r="B16" s="103" t="s">
        <v>35</v>
      </c>
      <c r="C16" s="104">
        <f t="shared" si="2"/>
        <v>18</v>
      </c>
      <c r="D16" s="105">
        <f t="shared" si="1"/>
        <v>13957.2</v>
      </c>
      <c r="E16" s="107">
        <v>4</v>
      </c>
      <c r="F16" s="107">
        <v>2359.76</v>
      </c>
      <c r="G16" s="107">
        <v>8</v>
      </c>
      <c r="H16" s="105">
        <v>5548.24</v>
      </c>
      <c r="I16" s="113">
        <v>0</v>
      </c>
      <c r="J16" s="107">
        <v>0</v>
      </c>
      <c r="K16" s="111">
        <v>3</v>
      </c>
      <c r="L16" s="105">
        <v>5938</v>
      </c>
      <c r="M16" s="107">
        <v>1</v>
      </c>
      <c r="N16" s="105">
        <v>76.2</v>
      </c>
      <c r="O16" s="107">
        <v>0</v>
      </c>
      <c r="P16" s="107">
        <v>0</v>
      </c>
      <c r="Q16" s="107">
        <v>2</v>
      </c>
      <c r="R16" s="105">
        <v>35</v>
      </c>
    </row>
    <row r="17" s="88" customFormat="true" ht="38" customHeight="true" spans="1:18">
      <c r="A17" s="103" t="s">
        <v>36</v>
      </c>
      <c r="B17" s="103" t="s">
        <v>37</v>
      </c>
      <c r="C17" s="104">
        <f t="shared" si="2"/>
        <v>9</v>
      </c>
      <c r="D17" s="105">
        <f t="shared" si="1"/>
        <v>10966.25</v>
      </c>
      <c r="E17" s="107">
        <v>5</v>
      </c>
      <c r="F17" s="107">
        <v>6585.55</v>
      </c>
      <c r="G17" s="107">
        <v>2</v>
      </c>
      <c r="H17" s="105">
        <v>3064.92</v>
      </c>
      <c r="I17" s="107">
        <v>1</v>
      </c>
      <c r="J17" s="105">
        <v>1278.47</v>
      </c>
      <c r="K17" s="111">
        <v>0</v>
      </c>
      <c r="L17" s="107">
        <v>0</v>
      </c>
      <c r="M17" s="107">
        <v>1</v>
      </c>
      <c r="N17" s="105">
        <v>37.31</v>
      </c>
      <c r="O17" s="107">
        <v>0</v>
      </c>
      <c r="P17" s="107">
        <v>0</v>
      </c>
      <c r="Q17" s="107">
        <v>0</v>
      </c>
      <c r="R17" s="105">
        <v>0</v>
      </c>
    </row>
    <row r="18" s="88" customFormat="true" ht="38" customHeight="true" spans="1:18">
      <c r="A18" s="103" t="s">
        <v>38</v>
      </c>
      <c r="B18" s="103" t="s">
        <v>39</v>
      </c>
      <c r="C18" s="104">
        <f t="shared" si="2"/>
        <v>14</v>
      </c>
      <c r="D18" s="105">
        <f t="shared" si="1"/>
        <v>17939.75</v>
      </c>
      <c r="E18" s="107">
        <v>6</v>
      </c>
      <c r="F18" s="107">
        <v>8910</v>
      </c>
      <c r="G18" s="107">
        <v>2</v>
      </c>
      <c r="H18" s="105">
        <v>795</v>
      </c>
      <c r="I18" s="107">
        <v>0</v>
      </c>
      <c r="J18" s="105">
        <v>0</v>
      </c>
      <c r="K18" s="111">
        <v>3</v>
      </c>
      <c r="L18" s="107">
        <v>8100</v>
      </c>
      <c r="M18" s="107">
        <v>1</v>
      </c>
      <c r="N18" s="105">
        <v>74</v>
      </c>
      <c r="O18" s="107">
        <v>0</v>
      </c>
      <c r="P18" s="107">
        <v>0</v>
      </c>
      <c r="Q18" s="107">
        <v>2</v>
      </c>
      <c r="R18" s="105">
        <v>60.75</v>
      </c>
    </row>
  </sheetData>
  <mergeCells count="13">
    <mergeCell ref="A1:R1"/>
    <mergeCell ref="A2:R2"/>
    <mergeCell ref="C3:D3"/>
    <mergeCell ref="E3:F3"/>
    <mergeCell ref="G3:H3"/>
    <mergeCell ref="I3:J3"/>
    <mergeCell ref="K3:L3"/>
    <mergeCell ref="M3:N3"/>
    <mergeCell ref="O3:P3"/>
    <mergeCell ref="Q3:R3"/>
    <mergeCell ref="A6:B6"/>
    <mergeCell ref="A3:A4"/>
    <mergeCell ref="B3:B4"/>
  </mergeCells>
  <conditionalFormatting sqref="S7:S15 S17:S18">
    <cfRule type="duplicateValues" dxfId="0" priority="1"/>
  </conditionalFormatting>
  <conditionalFormatting sqref="T7:T15 T17:T18">
    <cfRule type="duplicateValues" dxfId="0" priority="2"/>
  </conditionalFormatting>
  <printOptions horizontalCentered="true"/>
  <pageMargins left="0.393055555555556" right="0.393055555555556" top="0.393055555555556" bottom="0.393055555555556" header="0.0784722222222222" footer="0.0784722222222222"/>
  <pageSetup paperSize="8" scale="9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35"/>
  <sheetViews>
    <sheetView tabSelected="1" view="pageBreakPreview" zoomScale="40" zoomScaleNormal="50" zoomScaleSheetLayoutView="40" topLeftCell="L1" workbookViewId="0">
      <pane ySplit="7" topLeftCell="A10" activePane="bottomLeft" state="frozen"/>
      <selection/>
      <selection pane="bottomLeft" activeCell="AE11" sqref="AE11"/>
    </sheetView>
  </sheetViews>
  <sheetFormatPr defaultColWidth="9" defaultRowHeight="22.5"/>
  <cols>
    <col min="1" max="1" width="6.55833333333333" style="6" customWidth="true"/>
    <col min="2" max="2" width="12.5583333333333" style="7" customWidth="true"/>
    <col min="3" max="3" width="17.7166666666667" style="7" customWidth="true"/>
    <col min="4" max="4" width="11.4166666666667" style="7" customWidth="true"/>
    <col min="5" max="5" width="137.525" style="8" customWidth="true"/>
    <col min="6" max="9" width="9.15" style="6" customWidth="true"/>
    <col min="10" max="10" width="18.9333333333333" style="6" customWidth="true"/>
    <col min="11" max="11" width="23.225" style="6" customWidth="true"/>
    <col min="12" max="12" width="18.4416666666667" style="6" customWidth="true"/>
    <col min="13" max="13" width="13.6666666666667" style="6" customWidth="true"/>
    <col min="14" max="14" width="15.9416666666667" style="6" customWidth="true"/>
    <col min="15" max="15" width="22.1416666666667" style="6" customWidth="true"/>
    <col min="16" max="16" width="96" style="6" customWidth="true"/>
    <col min="17" max="17" width="79.7916666666667" style="9" customWidth="true"/>
    <col min="18" max="18" width="19.275" style="6" customWidth="true"/>
    <col min="19" max="19" width="11.425" style="6" customWidth="true"/>
    <col min="20" max="16384" width="9" style="10"/>
  </cols>
  <sheetData>
    <row r="1" ht="20.25" spans="1:5">
      <c r="A1" s="11" t="s">
        <v>40</v>
      </c>
      <c r="B1" s="11"/>
      <c r="E1" s="9"/>
    </row>
    <row r="2" ht="35.25" spans="1:19">
      <c r="A2" s="12" t="s">
        <v>41</v>
      </c>
      <c r="B2" s="12"/>
      <c r="C2" s="12"/>
      <c r="D2" s="12"/>
      <c r="E2" s="34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34"/>
      <c r="R2" s="12"/>
      <c r="S2" s="12"/>
    </row>
    <row r="3" s="1" customFormat="true" ht="46" customHeight="true" spans="1:19">
      <c r="A3" s="13" t="s">
        <v>42</v>
      </c>
      <c r="B3" s="13"/>
      <c r="C3" s="13"/>
      <c r="D3" s="13"/>
      <c r="E3" s="35"/>
      <c r="F3" s="13"/>
      <c r="G3" s="13"/>
      <c r="H3" s="13"/>
      <c r="I3" s="13"/>
      <c r="J3" s="13"/>
      <c r="K3" s="54"/>
      <c r="L3" s="54"/>
      <c r="M3" s="54"/>
      <c r="N3" s="54"/>
      <c r="O3" s="54"/>
      <c r="P3" s="13"/>
      <c r="Q3" s="35"/>
      <c r="R3" s="13"/>
      <c r="S3" s="13"/>
    </row>
    <row r="4" s="1" customFormat="true" ht="38.75" customHeight="true" spans="1:19">
      <c r="A4" s="14" t="s">
        <v>2</v>
      </c>
      <c r="B4" s="14" t="s">
        <v>43</v>
      </c>
      <c r="C4" s="14" t="s">
        <v>44</v>
      </c>
      <c r="D4" s="14" t="s">
        <v>45</v>
      </c>
      <c r="E4" s="14" t="s">
        <v>46</v>
      </c>
      <c r="F4" s="14" t="s">
        <v>47</v>
      </c>
      <c r="G4" s="36" t="s">
        <v>48</v>
      </c>
      <c r="H4" s="36" t="s">
        <v>49</v>
      </c>
      <c r="I4" s="36" t="s">
        <v>50</v>
      </c>
      <c r="J4" s="36" t="s">
        <v>51</v>
      </c>
      <c r="K4" s="55" t="s">
        <v>52</v>
      </c>
      <c r="L4" s="55"/>
      <c r="M4" s="55"/>
      <c r="N4" s="55"/>
      <c r="O4" s="55" t="s">
        <v>53</v>
      </c>
      <c r="P4" s="65" t="s">
        <v>54</v>
      </c>
      <c r="Q4" s="55" t="s">
        <v>55</v>
      </c>
      <c r="R4" s="55" t="s">
        <v>56</v>
      </c>
      <c r="S4" s="55" t="s">
        <v>57</v>
      </c>
    </row>
    <row r="5" s="1" customFormat="true" ht="38.75" customHeight="true" spans="1:19">
      <c r="A5" s="14"/>
      <c r="B5" s="14"/>
      <c r="C5" s="14"/>
      <c r="D5" s="14"/>
      <c r="E5" s="14"/>
      <c r="F5" s="14"/>
      <c r="G5" s="37"/>
      <c r="H5" s="37"/>
      <c r="I5" s="37"/>
      <c r="J5" s="37"/>
      <c r="K5" s="55" t="s">
        <v>58</v>
      </c>
      <c r="L5" s="55" t="s">
        <v>59</v>
      </c>
      <c r="M5" s="55" t="s">
        <v>60</v>
      </c>
      <c r="N5" s="55" t="s">
        <v>61</v>
      </c>
      <c r="O5" s="55"/>
      <c r="P5" s="65"/>
      <c r="Q5" s="55"/>
      <c r="R5" s="55"/>
      <c r="S5" s="55"/>
    </row>
    <row r="6" s="2" customFormat="true" ht="38.75" customHeight="true" spans="1:19">
      <c r="A6" s="14" t="s">
        <v>14</v>
      </c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/>
      <c r="H6" s="14"/>
      <c r="I6" s="14"/>
      <c r="J6" s="14">
        <v>6</v>
      </c>
      <c r="K6" s="55">
        <v>7</v>
      </c>
      <c r="L6" s="55">
        <v>8</v>
      </c>
      <c r="M6" s="55">
        <v>9</v>
      </c>
      <c r="N6" s="55">
        <v>10</v>
      </c>
      <c r="O6" s="55">
        <v>11</v>
      </c>
      <c r="P6" s="55">
        <v>12</v>
      </c>
      <c r="Q6" s="55">
        <v>13</v>
      </c>
      <c r="R6" s="55">
        <v>14</v>
      </c>
      <c r="S6" s="55">
        <v>15</v>
      </c>
    </row>
    <row r="7" s="3" customFormat="true" ht="76" customHeight="true" spans="1:19">
      <c r="A7" s="15" t="s">
        <v>62</v>
      </c>
      <c r="B7" s="15"/>
      <c r="C7" s="15"/>
      <c r="D7" s="15"/>
      <c r="E7" s="15" t="e">
        <f>#REF!+#REF!+#REF!+E8+#REF!+#REF!+#REF!+#REF!+#REF!+#REF!+#REF!+#REF!</f>
        <v>#REF!</v>
      </c>
      <c r="F7" s="15"/>
      <c r="G7" s="15"/>
      <c r="H7" s="15"/>
      <c r="I7" s="15"/>
      <c r="J7" s="15"/>
      <c r="K7" s="56"/>
      <c r="L7" s="56"/>
      <c r="M7" s="56"/>
      <c r="N7" s="56"/>
      <c r="O7" s="56"/>
      <c r="P7" s="66"/>
      <c r="Q7" s="66"/>
      <c r="R7" s="66"/>
      <c r="S7" s="66"/>
    </row>
    <row r="8" s="4" customFormat="true" ht="67" customHeight="true" spans="1:19">
      <c r="A8" s="15" t="s">
        <v>63</v>
      </c>
      <c r="B8" s="15"/>
      <c r="C8" s="15"/>
      <c r="D8" s="15"/>
      <c r="E8" s="15">
        <f>E9+E20+E26+E30+E33+E32+E25</f>
        <v>16</v>
      </c>
      <c r="F8" s="15">
        <f>F9+F20+F26+F30+F33+F32+F25</f>
        <v>0</v>
      </c>
      <c r="G8" s="15"/>
      <c r="H8" s="15"/>
      <c r="I8" s="15"/>
      <c r="J8" s="15">
        <f t="shared" ref="J8:O8" si="0">J9+J20+J26+J30+J33+J32+J25</f>
        <v>0</v>
      </c>
      <c r="K8" s="56">
        <f t="shared" si="0"/>
        <v>18340.05</v>
      </c>
      <c r="L8" s="56">
        <f t="shared" si="0"/>
        <v>13477.49</v>
      </c>
      <c r="M8" s="56">
        <f t="shared" si="0"/>
        <v>2150</v>
      </c>
      <c r="N8" s="56">
        <v>2712.56</v>
      </c>
      <c r="O8" s="56">
        <f t="shared" si="0"/>
        <v>1207</v>
      </c>
      <c r="P8" s="66"/>
      <c r="Q8" s="66"/>
      <c r="R8" s="66"/>
      <c r="S8" s="66"/>
    </row>
    <row r="9" s="4" customFormat="true" ht="67" customHeight="true" spans="1:19">
      <c r="A9" s="15" t="s">
        <v>5</v>
      </c>
      <c r="B9" s="15"/>
      <c r="C9" s="15"/>
      <c r="D9" s="15"/>
      <c r="E9" s="15">
        <v>7</v>
      </c>
      <c r="F9" s="15"/>
      <c r="G9" s="15"/>
      <c r="H9" s="15"/>
      <c r="I9" s="15"/>
      <c r="J9" s="15"/>
      <c r="K9" s="56">
        <v>9530</v>
      </c>
      <c r="L9" s="56">
        <v>6030</v>
      </c>
      <c r="M9" s="56">
        <f>SUM(M10:M16)</f>
        <v>1500</v>
      </c>
      <c r="N9" s="56">
        <f>SUM(N10:N16)</f>
        <v>2000</v>
      </c>
      <c r="O9" s="56">
        <v>427</v>
      </c>
      <c r="P9" s="66"/>
      <c r="Q9" s="66"/>
      <c r="R9" s="66"/>
      <c r="S9" s="66"/>
    </row>
    <row r="10" s="5" customFormat="true" ht="296" customHeight="true" spans="1:19">
      <c r="A10" s="16">
        <v>1</v>
      </c>
      <c r="B10" s="17" t="s">
        <v>23</v>
      </c>
      <c r="C10" s="17" t="s">
        <v>64</v>
      </c>
      <c r="D10" s="17" t="s">
        <v>65</v>
      </c>
      <c r="E10" s="38" t="s">
        <v>66</v>
      </c>
      <c r="F10" s="17" t="s">
        <v>67</v>
      </c>
      <c r="G10" s="17" t="s">
        <v>68</v>
      </c>
      <c r="H10" s="17" t="s">
        <v>69</v>
      </c>
      <c r="I10" s="17" t="s">
        <v>70</v>
      </c>
      <c r="J10" s="17" t="s">
        <v>71</v>
      </c>
      <c r="K10" s="57">
        <v>780</v>
      </c>
      <c r="L10" s="57">
        <v>780</v>
      </c>
      <c r="M10" s="57"/>
      <c r="N10" s="57"/>
      <c r="O10" s="57">
        <v>70</v>
      </c>
      <c r="P10" s="67" t="s">
        <v>72</v>
      </c>
      <c r="Q10" s="67" t="s">
        <v>73</v>
      </c>
      <c r="R10" s="76" t="s">
        <v>74</v>
      </c>
      <c r="S10" s="76"/>
    </row>
    <row r="11" s="5" customFormat="true" ht="296" customHeight="true" spans="1:19">
      <c r="A11" s="18"/>
      <c r="B11" s="19"/>
      <c r="C11" s="19"/>
      <c r="D11" s="19"/>
      <c r="E11" s="39"/>
      <c r="F11" s="19"/>
      <c r="G11" s="19"/>
      <c r="H11" s="19"/>
      <c r="I11" s="19"/>
      <c r="J11" s="19"/>
      <c r="K11" s="58"/>
      <c r="L11" s="58"/>
      <c r="M11" s="58"/>
      <c r="N11" s="58"/>
      <c r="O11" s="58"/>
      <c r="P11" s="68"/>
      <c r="Q11" s="68"/>
      <c r="R11" s="77"/>
      <c r="S11" s="77"/>
    </row>
    <row r="12" s="5" customFormat="true" ht="339" customHeight="true" spans="1:19">
      <c r="A12" s="16">
        <v>2</v>
      </c>
      <c r="B12" s="17" t="s">
        <v>23</v>
      </c>
      <c r="C12" s="17" t="s">
        <v>75</v>
      </c>
      <c r="D12" s="17" t="s">
        <v>76</v>
      </c>
      <c r="E12" s="40" t="s">
        <v>77</v>
      </c>
      <c r="F12" s="17" t="s">
        <v>67</v>
      </c>
      <c r="G12" s="17" t="s">
        <v>68</v>
      </c>
      <c r="H12" s="17" t="s">
        <v>69</v>
      </c>
      <c r="I12" s="17" t="s">
        <v>78</v>
      </c>
      <c r="J12" s="17" t="s">
        <v>71</v>
      </c>
      <c r="K12" s="57">
        <v>770</v>
      </c>
      <c r="L12" s="57">
        <v>770</v>
      </c>
      <c r="M12" s="57"/>
      <c r="N12" s="57"/>
      <c r="O12" s="57">
        <v>70</v>
      </c>
      <c r="P12" s="67" t="s">
        <v>79</v>
      </c>
      <c r="Q12" s="78" t="s">
        <v>80</v>
      </c>
      <c r="R12" s="76" t="s">
        <v>81</v>
      </c>
      <c r="S12" s="76" t="s">
        <v>82</v>
      </c>
    </row>
    <row r="13" s="5" customFormat="true" ht="339" customHeight="true" spans="1:19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59"/>
      <c r="L13" s="59"/>
      <c r="M13" s="59"/>
      <c r="N13" s="59"/>
      <c r="O13" s="59"/>
      <c r="P13" s="69"/>
      <c r="Q13" s="79"/>
      <c r="R13" s="80"/>
      <c r="S13" s="80"/>
    </row>
    <row r="14" s="5" customFormat="true" ht="115" customHeight="true" spans="1:19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58"/>
      <c r="L14" s="58"/>
      <c r="M14" s="58"/>
      <c r="N14" s="58"/>
      <c r="O14" s="58"/>
      <c r="P14" s="68"/>
      <c r="Q14" s="81"/>
      <c r="R14" s="77"/>
      <c r="S14" s="77"/>
    </row>
    <row r="15" s="5" customFormat="true" ht="409" customHeight="true" spans="1:19">
      <c r="A15" s="22">
        <v>3</v>
      </c>
      <c r="B15" s="23" t="s">
        <v>23</v>
      </c>
      <c r="C15" s="23" t="s">
        <v>83</v>
      </c>
      <c r="D15" s="23" t="s">
        <v>84</v>
      </c>
      <c r="E15" s="41" t="s">
        <v>85</v>
      </c>
      <c r="F15" s="23" t="s">
        <v>67</v>
      </c>
      <c r="G15" s="23" t="s">
        <v>68</v>
      </c>
      <c r="H15" s="23" t="s">
        <v>69</v>
      </c>
      <c r="I15" s="23" t="s">
        <v>86</v>
      </c>
      <c r="J15" s="60" t="s">
        <v>71</v>
      </c>
      <c r="K15" s="61">
        <v>6000</v>
      </c>
      <c r="L15" s="61">
        <v>2500</v>
      </c>
      <c r="M15" s="61">
        <v>1500</v>
      </c>
      <c r="N15" s="61">
        <v>2000</v>
      </c>
      <c r="O15" s="61">
        <v>200</v>
      </c>
      <c r="P15" s="41" t="s">
        <v>87</v>
      </c>
      <c r="Q15" s="23" t="s">
        <v>88</v>
      </c>
      <c r="R15" s="74" t="s">
        <v>89</v>
      </c>
      <c r="S15" s="74" t="s">
        <v>82</v>
      </c>
    </row>
    <row r="16" s="5" customFormat="true" ht="409" customHeight="true" spans="1:19">
      <c r="A16" s="22">
        <v>4</v>
      </c>
      <c r="B16" s="23" t="s">
        <v>23</v>
      </c>
      <c r="C16" s="24" t="s">
        <v>90</v>
      </c>
      <c r="D16" s="25" t="s">
        <v>91</v>
      </c>
      <c r="E16" s="41" t="s">
        <v>92</v>
      </c>
      <c r="F16" s="42" t="s">
        <v>93</v>
      </c>
      <c r="G16" s="23" t="s">
        <v>68</v>
      </c>
      <c r="H16" s="23" t="s">
        <v>69</v>
      </c>
      <c r="I16" s="42" t="s">
        <v>94</v>
      </c>
      <c r="J16" s="60" t="s">
        <v>71</v>
      </c>
      <c r="K16" s="62">
        <v>80</v>
      </c>
      <c r="L16" s="62">
        <v>80</v>
      </c>
      <c r="M16" s="62"/>
      <c r="N16" s="62"/>
      <c r="O16" s="62">
        <v>8</v>
      </c>
      <c r="P16" s="70" t="s">
        <v>95</v>
      </c>
      <c r="Q16" s="42" t="s">
        <v>96</v>
      </c>
      <c r="R16" s="82" t="s">
        <v>97</v>
      </c>
      <c r="S16" s="74"/>
    </row>
    <row r="17" s="5" customFormat="true" ht="409" customHeight="true" spans="1:19">
      <c r="A17" s="26">
        <v>5</v>
      </c>
      <c r="B17" s="26" t="s">
        <v>23</v>
      </c>
      <c r="C17" s="27" t="s">
        <v>98</v>
      </c>
      <c r="D17" s="28" t="s">
        <v>99</v>
      </c>
      <c r="E17" s="43" t="s">
        <v>100</v>
      </c>
      <c r="F17" s="28" t="s">
        <v>67</v>
      </c>
      <c r="G17" s="26" t="s">
        <v>101</v>
      </c>
      <c r="H17" s="23" t="s">
        <v>69</v>
      </c>
      <c r="I17" s="28" t="s">
        <v>102</v>
      </c>
      <c r="J17" s="60" t="s">
        <v>103</v>
      </c>
      <c r="K17" s="28">
        <v>410</v>
      </c>
      <c r="L17" s="28">
        <v>410</v>
      </c>
      <c r="M17" s="26"/>
      <c r="N17" s="26"/>
      <c r="O17" s="26">
        <v>10</v>
      </c>
      <c r="P17" s="71" t="s">
        <v>104</v>
      </c>
      <c r="Q17" s="83" t="s">
        <v>105</v>
      </c>
      <c r="R17" s="26" t="s">
        <v>106</v>
      </c>
      <c r="S17" s="26" t="s">
        <v>107</v>
      </c>
    </row>
    <row r="18" s="5" customFormat="true" ht="409" customHeight="true" spans="1:19">
      <c r="A18" s="26">
        <v>6</v>
      </c>
      <c r="B18" s="29" t="s">
        <v>23</v>
      </c>
      <c r="C18" s="26" t="s">
        <v>108</v>
      </c>
      <c r="D18" s="26" t="s">
        <v>109</v>
      </c>
      <c r="E18" s="44" t="s">
        <v>110</v>
      </c>
      <c r="F18" s="45" t="s">
        <v>111</v>
      </c>
      <c r="G18" s="26" t="s">
        <v>112</v>
      </c>
      <c r="H18" s="23" t="s">
        <v>69</v>
      </c>
      <c r="I18" s="45" t="s">
        <v>113</v>
      </c>
      <c r="J18" s="60" t="s">
        <v>114</v>
      </c>
      <c r="K18" s="45">
        <v>560</v>
      </c>
      <c r="L18" s="45">
        <v>560</v>
      </c>
      <c r="M18" s="45"/>
      <c r="N18" s="45"/>
      <c r="O18" s="45">
        <v>15</v>
      </c>
      <c r="P18" s="72" t="s">
        <v>115</v>
      </c>
      <c r="Q18" s="72" t="s">
        <v>116</v>
      </c>
      <c r="R18" s="45" t="s">
        <v>117</v>
      </c>
      <c r="S18" s="45"/>
    </row>
    <row r="19" s="5" customFormat="true" ht="409" customHeight="true" spans="1:19">
      <c r="A19" s="26">
        <v>7</v>
      </c>
      <c r="B19" s="29" t="s">
        <v>23</v>
      </c>
      <c r="C19" s="26" t="s">
        <v>118</v>
      </c>
      <c r="D19" s="26" t="s">
        <v>119</v>
      </c>
      <c r="E19" s="46" t="s">
        <v>120</v>
      </c>
      <c r="F19" s="45" t="s">
        <v>67</v>
      </c>
      <c r="G19" s="26" t="s">
        <v>112</v>
      </c>
      <c r="H19" s="23" t="s">
        <v>69</v>
      </c>
      <c r="I19" s="45" t="s">
        <v>121</v>
      </c>
      <c r="J19" s="60" t="s">
        <v>114</v>
      </c>
      <c r="K19" s="45">
        <v>930</v>
      </c>
      <c r="L19" s="45">
        <v>930</v>
      </c>
      <c r="M19" s="45"/>
      <c r="N19" s="45"/>
      <c r="O19" s="45">
        <v>54</v>
      </c>
      <c r="P19" s="73" t="s">
        <v>122</v>
      </c>
      <c r="Q19" s="84" t="s">
        <v>123</v>
      </c>
      <c r="R19" s="45" t="s">
        <v>124</v>
      </c>
      <c r="S19" s="45"/>
    </row>
    <row r="20" s="4" customFormat="true" ht="66" customHeight="true" spans="1:19">
      <c r="A20" s="15" t="s">
        <v>6</v>
      </c>
      <c r="B20" s="15"/>
      <c r="C20" s="15"/>
      <c r="D20" s="15"/>
      <c r="E20" s="15">
        <v>4</v>
      </c>
      <c r="F20" s="15"/>
      <c r="G20" s="15"/>
      <c r="H20" s="15"/>
      <c r="I20" s="15"/>
      <c r="J20" s="15"/>
      <c r="K20" s="56">
        <v>2181.56</v>
      </c>
      <c r="L20" s="56">
        <v>1894</v>
      </c>
      <c r="M20" s="56">
        <f>SUM(M21:M21)</f>
        <v>0</v>
      </c>
      <c r="N20" s="56">
        <f>SUM(N21:N21)</f>
        <v>287.56</v>
      </c>
      <c r="O20" s="56">
        <v>380</v>
      </c>
      <c r="P20" s="66"/>
      <c r="Q20" s="66"/>
      <c r="R20" s="66"/>
      <c r="S20" s="66"/>
    </row>
    <row r="21" s="5" customFormat="true" ht="274" customHeight="true" spans="1:19">
      <c r="A21" s="22">
        <v>1</v>
      </c>
      <c r="B21" s="22" t="s">
        <v>23</v>
      </c>
      <c r="C21" s="22" t="s">
        <v>125</v>
      </c>
      <c r="D21" s="30" t="s">
        <v>126</v>
      </c>
      <c r="E21" s="47" t="s">
        <v>127</v>
      </c>
      <c r="F21" s="22" t="s">
        <v>67</v>
      </c>
      <c r="G21" s="22" t="s">
        <v>68</v>
      </c>
      <c r="H21" s="23" t="s">
        <v>69</v>
      </c>
      <c r="I21" s="22" t="s">
        <v>128</v>
      </c>
      <c r="J21" s="60" t="s">
        <v>71</v>
      </c>
      <c r="K21" s="61">
        <v>487.56</v>
      </c>
      <c r="L21" s="61">
        <v>200</v>
      </c>
      <c r="M21" s="61"/>
      <c r="N21" s="61">
        <v>287.56</v>
      </c>
      <c r="O21" s="61">
        <v>100</v>
      </c>
      <c r="P21" s="74" t="s">
        <v>129</v>
      </c>
      <c r="Q21" s="75" t="s">
        <v>130</v>
      </c>
      <c r="R21" s="82" t="s">
        <v>131</v>
      </c>
      <c r="S21" s="74"/>
    </row>
    <row r="22" s="5" customFormat="true" ht="274" customHeight="true" spans="1:19">
      <c r="A22" s="31">
        <v>2</v>
      </c>
      <c r="B22" s="31" t="s">
        <v>23</v>
      </c>
      <c r="C22" s="22" t="s">
        <v>132</v>
      </c>
      <c r="D22" s="30" t="s">
        <v>133</v>
      </c>
      <c r="E22" s="15" t="s">
        <v>134</v>
      </c>
      <c r="F22" s="22" t="s">
        <v>67</v>
      </c>
      <c r="G22" s="22" t="s">
        <v>68</v>
      </c>
      <c r="H22" s="23" t="s">
        <v>69</v>
      </c>
      <c r="I22" s="22" t="s">
        <v>128</v>
      </c>
      <c r="J22" s="60" t="s">
        <v>71</v>
      </c>
      <c r="K22" s="61">
        <v>1050</v>
      </c>
      <c r="L22" s="61">
        <v>1050</v>
      </c>
      <c r="M22" s="61"/>
      <c r="N22" s="61"/>
      <c r="O22" s="61">
        <v>150</v>
      </c>
      <c r="P22" s="75" t="s">
        <v>135</v>
      </c>
      <c r="Q22" s="75" t="s">
        <v>136</v>
      </c>
      <c r="R22" s="85" t="s">
        <v>131</v>
      </c>
      <c r="S22" s="74"/>
    </row>
    <row r="23" s="5" customFormat="true" ht="274" customHeight="true" spans="1:19">
      <c r="A23" s="31">
        <v>3</v>
      </c>
      <c r="B23" s="31" t="s">
        <v>23</v>
      </c>
      <c r="C23" s="22" t="s">
        <v>137</v>
      </c>
      <c r="D23" s="30" t="s">
        <v>138</v>
      </c>
      <c r="E23" s="48" t="s">
        <v>139</v>
      </c>
      <c r="F23" s="22" t="s">
        <v>67</v>
      </c>
      <c r="G23" s="22" t="s">
        <v>140</v>
      </c>
      <c r="H23" s="22" t="s">
        <v>69</v>
      </c>
      <c r="I23" s="22" t="s">
        <v>128</v>
      </c>
      <c r="J23" s="22" t="s">
        <v>141</v>
      </c>
      <c r="K23" s="22">
        <v>432</v>
      </c>
      <c r="L23" s="22">
        <v>432</v>
      </c>
      <c r="M23" s="22"/>
      <c r="N23" s="22"/>
      <c r="O23" s="22">
        <v>90</v>
      </c>
      <c r="P23" s="75" t="s">
        <v>142</v>
      </c>
      <c r="Q23" s="75" t="s">
        <v>143</v>
      </c>
      <c r="R23" s="85" t="s">
        <v>131</v>
      </c>
      <c r="S23" s="74"/>
    </row>
    <row r="24" s="5" customFormat="true" ht="274" customHeight="true" spans="1:19">
      <c r="A24" s="31">
        <v>4</v>
      </c>
      <c r="B24" s="31" t="s">
        <v>23</v>
      </c>
      <c r="C24" s="22" t="s">
        <v>144</v>
      </c>
      <c r="D24" s="30" t="s">
        <v>145</v>
      </c>
      <c r="E24" s="48" t="s">
        <v>146</v>
      </c>
      <c r="F24" s="22" t="s">
        <v>67</v>
      </c>
      <c r="G24" s="22" t="s">
        <v>147</v>
      </c>
      <c r="H24" s="22" t="s">
        <v>69</v>
      </c>
      <c r="I24" s="22" t="s">
        <v>128</v>
      </c>
      <c r="J24" s="22" t="s">
        <v>148</v>
      </c>
      <c r="K24" s="22">
        <v>212</v>
      </c>
      <c r="L24" s="22">
        <v>212</v>
      </c>
      <c r="M24" s="22"/>
      <c r="N24" s="22"/>
      <c r="O24" s="22">
        <v>40</v>
      </c>
      <c r="P24" s="75" t="s">
        <v>149</v>
      </c>
      <c r="Q24" s="75" t="s">
        <v>150</v>
      </c>
      <c r="R24" s="85" t="s">
        <v>131</v>
      </c>
      <c r="S24" s="74"/>
    </row>
    <row r="25" s="4" customFormat="true" ht="63" customHeight="true" spans="1:19">
      <c r="A25" s="15" t="s">
        <v>7</v>
      </c>
      <c r="B25" s="15"/>
      <c r="C25" s="15"/>
      <c r="D25" s="15"/>
      <c r="E25" s="15">
        <v>0</v>
      </c>
      <c r="F25" s="15"/>
      <c r="G25" s="15"/>
      <c r="H25" s="15"/>
      <c r="I25" s="15"/>
      <c r="J25" s="15"/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66"/>
      <c r="Q25" s="66"/>
      <c r="R25" s="66"/>
      <c r="S25" s="66"/>
    </row>
    <row r="26" s="4" customFormat="true" ht="69" customHeight="true" spans="1:19">
      <c r="A26" s="15" t="s">
        <v>8</v>
      </c>
      <c r="B26" s="15"/>
      <c r="C26" s="15"/>
      <c r="D26" s="15"/>
      <c r="E26" s="15">
        <v>2</v>
      </c>
      <c r="F26" s="15"/>
      <c r="G26" s="15"/>
      <c r="H26" s="15"/>
      <c r="I26" s="15"/>
      <c r="J26" s="15"/>
      <c r="K26" s="56">
        <f>K27+K28</f>
        <v>6558.34</v>
      </c>
      <c r="L26" s="56">
        <f>L27+L28</f>
        <v>5483.34</v>
      </c>
      <c r="M26" s="56">
        <f>M27+M29</f>
        <v>650</v>
      </c>
      <c r="N26" s="56">
        <v>425</v>
      </c>
      <c r="O26" s="56">
        <f>O27+O28</f>
        <v>400</v>
      </c>
      <c r="P26" s="66"/>
      <c r="Q26" s="66"/>
      <c r="R26" s="66"/>
      <c r="S26" s="66"/>
    </row>
    <row r="27" s="5" customFormat="true" ht="408" customHeight="true" spans="1:19">
      <c r="A27" s="22">
        <v>1</v>
      </c>
      <c r="B27" s="22" t="s">
        <v>23</v>
      </c>
      <c r="C27" s="22" t="s">
        <v>151</v>
      </c>
      <c r="D27" s="22" t="s">
        <v>152</v>
      </c>
      <c r="E27" s="47" t="s">
        <v>153</v>
      </c>
      <c r="F27" s="22" t="s">
        <v>67</v>
      </c>
      <c r="G27" s="22" t="s">
        <v>68</v>
      </c>
      <c r="H27" s="23" t="s">
        <v>69</v>
      </c>
      <c r="I27" s="22" t="s">
        <v>154</v>
      </c>
      <c r="J27" s="60" t="s">
        <v>71</v>
      </c>
      <c r="K27" s="61">
        <v>3658.34</v>
      </c>
      <c r="L27" s="61">
        <v>2783.34</v>
      </c>
      <c r="M27" s="61">
        <v>650</v>
      </c>
      <c r="N27" s="61">
        <v>225</v>
      </c>
      <c r="O27" s="61">
        <v>200</v>
      </c>
      <c r="P27" s="74" t="s">
        <v>155</v>
      </c>
      <c r="Q27" s="75" t="s">
        <v>156</v>
      </c>
      <c r="R27" s="74" t="s">
        <v>157</v>
      </c>
      <c r="S27" s="74"/>
    </row>
    <row r="28" s="5" customFormat="true" ht="409" customHeight="true" spans="1:19">
      <c r="A28" s="22">
        <v>2</v>
      </c>
      <c r="B28" s="22" t="s">
        <v>23</v>
      </c>
      <c r="C28" s="22" t="s">
        <v>158</v>
      </c>
      <c r="D28" s="22" t="s">
        <v>159</v>
      </c>
      <c r="E28" s="47" t="s">
        <v>160</v>
      </c>
      <c r="F28" s="22" t="s">
        <v>67</v>
      </c>
      <c r="G28" s="22" t="s">
        <v>68</v>
      </c>
      <c r="H28" s="22" t="s">
        <v>69</v>
      </c>
      <c r="I28" s="22" t="s">
        <v>161</v>
      </c>
      <c r="J28" s="22" t="s">
        <v>71</v>
      </c>
      <c r="K28" s="22">
        <v>2900</v>
      </c>
      <c r="L28" s="22">
        <v>2700</v>
      </c>
      <c r="M28" s="22"/>
      <c r="N28" s="61">
        <v>200</v>
      </c>
      <c r="O28" s="61">
        <v>200</v>
      </c>
      <c r="P28" s="74" t="s">
        <v>162</v>
      </c>
      <c r="Q28" s="74" t="s">
        <v>163</v>
      </c>
      <c r="R28" s="74" t="s">
        <v>164</v>
      </c>
      <c r="S28" s="74"/>
    </row>
    <row r="29" s="5" customFormat="true" ht="409" customHeight="true" spans="1:19">
      <c r="A29" s="22"/>
      <c r="B29" s="22"/>
      <c r="C29" s="22"/>
      <c r="D29" s="22"/>
      <c r="E29" s="47"/>
      <c r="F29" s="22"/>
      <c r="G29" s="22"/>
      <c r="H29" s="22"/>
      <c r="I29" s="22"/>
      <c r="J29" s="22"/>
      <c r="K29" s="22"/>
      <c r="L29" s="22"/>
      <c r="M29" s="22"/>
      <c r="N29" s="61"/>
      <c r="O29" s="61"/>
      <c r="P29" s="74"/>
      <c r="Q29" s="75"/>
      <c r="R29" s="74"/>
      <c r="S29" s="74"/>
    </row>
    <row r="30" s="4" customFormat="true" ht="58" customHeight="true" spans="1:19">
      <c r="A30" s="15" t="s">
        <v>9</v>
      </c>
      <c r="B30" s="15"/>
      <c r="C30" s="15"/>
      <c r="D30" s="15"/>
      <c r="E30" s="15">
        <v>1</v>
      </c>
      <c r="F30" s="15"/>
      <c r="G30" s="15"/>
      <c r="H30" s="15"/>
      <c r="I30" s="15"/>
      <c r="J30" s="15"/>
      <c r="K30" s="56">
        <f t="shared" ref="K30:O30" si="1">SUM(K31)</f>
        <v>35.15</v>
      </c>
      <c r="L30" s="56">
        <f t="shared" si="1"/>
        <v>35.15</v>
      </c>
      <c r="M30" s="56">
        <f t="shared" si="1"/>
        <v>0</v>
      </c>
      <c r="N30" s="56">
        <f t="shared" si="1"/>
        <v>0</v>
      </c>
      <c r="O30" s="56">
        <f t="shared" si="1"/>
        <v>0</v>
      </c>
      <c r="P30" s="66"/>
      <c r="Q30" s="66"/>
      <c r="R30" s="66"/>
      <c r="S30" s="66"/>
    </row>
    <row r="31" s="5" customFormat="true" ht="97" customHeight="true" spans="1:19">
      <c r="A31" s="22">
        <v>1</v>
      </c>
      <c r="B31" s="22" t="s">
        <v>23</v>
      </c>
      <c r="C31" s="32" t="s">
        <v>165</v>
      </c>
      <c r="D31" s="32" t="s">
        <v>23</v>
      </c>
      <c r="E31" s="49" t="s">
        <v>166</v>
      </c>
      <c r="F31" s="50"/>
      <c r="G31" s="51" t="s">
        <v>68</v>
      </c>
      <c r="H31" s="50"/>
      <c r="I31" s="50"/>
      <c r="J31" s="60" t="s">
        <v>71</v>
      </c>
      <c r="K31" s="63">
        <v>35.15</v>
      </c>
      <c r="L31" s="63">
        <v>35.15</v>
      </c>
      <c r="M31" s="61"/>
      <c r="N31" s="61"/>
      <c r="O31" s="61"/>
      <c r="P31" s="74"/>
      <c r="Q31" s="75" t="s">
        <v>167</v>
      </c>
      <c r="R31" s="74"/>
      <c r="S31" s="74"/>
    </row>
    <row r="32" s="4" customFormat="true" ht="52" customHeight="true" spans="1:19">
      <c r="A32" s="15" t="s">
        <v>10</v>
      </c>
      <c r="B32" s="15"/>
      <c r="C32" s="15"/>
      <c r="D32" s="15"/>
      <c r="E32" s="15">
        <v>0</v>
      </c>
      <c r="F32" s="15"/>
      <c r="G32" s="15"/>
      <c r="H32" s="15"/>
      <c r="I32" s="15"/>
      <c r="J32" s="51"/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66"/>
      <c r="Q32" s="66"/>
      <c r="R32" s="66"/>
      <c r="S32" s="66"/>
    </row>
    <row r="33" s="4" customFormat="true" ht="69" customHeight="true" spans="1:19">
      <c r="A33" s="15" t="s">
        <v>11</v>
      </c>
      <c r="B33" s="15"/>
      <c r="C33" s="15"/>
      <c r="D33" s="15"/>
      <c r="E33" s="15">
        <v>2</v>
      </c>
      <c r="F33" s="15"/>
      <c r="G33" s="15"/>
      <c r="H33" s="15"/>
      <c r="I33" s="15"/>
      <c r="J33" s="15"/>
      <c r="K33" s="56">
        <f t="shared" ref="K33:O33" si="2">SUM(K34:K35)</f>
        <v>35</v>
      </c>
      <c r="L33" s="56">
        <f t="shared" si="2"/>
        <v>35</v>
      </c>
      <c r="M33" s="56">
        <f t="shared" si="2"/>
        <v>0</v>
      </c>
      <c r="N33" s="56">
        <f t="shared" si="2"/>
        <v>0</v>
      </c>
      <c r="O33" s="56">
        <f t="shared" si="2"/>
        <v>0</v>
      </c>
      <c r="P33" s="66"/>
      <c r="Q33" s="66"/>
      <c r="R33" s="66"/>
      <c r="S33" s="66"/>
    </row>
    <row r="34" s="5" customFormat="true" ht="116" customHeight="true" spans="1:19">
      <c r="A34" s="22">
        <v>1</v>
      </c>
      <c r="B34" s="22" t="s">
        <v>23</v>
      </c>
      <c r="C34" s="33" t="s">
        <v>168</v>
      </c>
      <c r="D34" s="32" t="s">
        <v>23</v>
      </c>
      <c r="E34" s="49" t="s">
        <v>169</v>
      </c>
      <c r="F34" s="52"/>
      <c r="G34" s="51" t="s">
        <v>68</v>
      </c>
      <c r="H34" s="52"/>
      <c r="I34" s="52"/>
      <c r="J34" s="60" t="s">
        <v>71</v>
      </c>
      <c r="K34" s="64">
        <v>30</v>
      </c>
      <c r="L34" s="64">
        <v>30</v>
      </c>
      <c r="M34" s="61"/>
      <c r="N34" s="61"/>
      <c r="O34" s="61"/>
      <c r="P34" s="74"/>
      <c r="Q34" s="75" t="s">
        <v>170</v>
      </c>
      <c r="R34" s="74"/>
      <c r="S34" s="74"/>
    </row>
    <row r="35" s="5" customFormat="true" ht="125" customHeight="true" spans="1:19">
      <c r="A35" s="22">
        <v>2</v>
      </c>
      <c r="B35" s="22" t="s">
        <v>23</v>
      </c>
      <c r="C35" s="33" t="s">
        <v>171</v>
      </c>
      <c r="D35" s="32" t="s">
        <v>23</v>
      </c>
      <c r="E35" s="53" t="s">
        <v>172</v>
      </c>
      <c r="F35" s="22"/>
      <c r="G35" s="51" t="s">
        <v>68</v>
      </c>
      <c r="H35" s="22"/>
      <c r="I35" s="22"/>
      <c r="J35" s="60" t="s">
        <v>71</v>
      </c>
      <c r="K35" s="63">
        <v>5</v>
      </c>
      <c r="L35" s="63">
        <v>5</v>
      </c>
      <c r="M35" s="61"/>
      <c r="N35" s="61"/>
      <c r="O35" s="61"/>
      <c r="P35" s="74"/>
      <c r="Q35" s="75" t="s">
        <v>173</v>
      </c>
      <c r="R35" s="74"/>
      <c r="S35" s="74"/>
    </row>
  </sheetData>
  <mergeCells count="85">
    <mergeCell ref="A1:B1"/>
    <mergeCell ref="A2:S2"/>
    <mergeCell ref="A3:S3"/>
    <mergeCell ref="K4:N4"/>
    <mergeCell ref="A7:D7"/>
    <mergeCell ref="A8:D8"/>
    <mergeCell ref="A9:D9"/>
    <mergeCell ref="A20:D20"/>
    <mergeCell ref="A25:D25"/>
    <mergeCell ref="A26:D26"/>
    <mergeCell ref="A30:D30"/>
    <mergeCell ref="A32:D32"/>
    <mergeCell ref="A33:D33"/>
    <mergeCell ref="A4:A5"/>
    <mergeCell ref="A10:A11"/>
    <mergeCell ref="A12:A14"/>
    <mergeCell ref="A28:A29"/>
    <mergeCell ref="B4:B5"/>
    <mergeCell ref="B10:B11"/>
    <mergeCell ref="B12:B14"/>
    <mergeCell ref="B28:B29"/>
    <mergeCell ref="C4:C5"/>
    <mergeCell ref="C10:C11"/>
    <mergeCell ref="C12:C14"/>
    <mergeCell ref="C28:C29"/>
    <mergeCell ref="D4:D5"/>
    <mergeCell ref="D10:D11"/>
    <mergeCell ref="D12:D14"/>
    <mergeCell ref="D28:D29"/>
    <mergeCell ref="E4:E5"/>
    <mergeCell ref="E10:E11"/>
    <mergeCell ref="E12:E14"/>
    <mergeCell ref="E28:E29"/>
    <mergeCell ref="F4:F5"/>
    <mergeCell ref="F10:F11"/>
    <mergeCell ref="F12:F14"/>
    <mergeCell ref="F28:F29"/>
    <mergeCell ref="G4:G5"/>
    <mergeCell ref="G10:G11"/>
    <mergeCell ref="G12:G14"/>
    <mergeCell ref="G28:G29"/>
    <mergeCell ref="H4:H5"/>
    <mergeCell ref="H10:H11"/>
    <mergeCell ref="H12:H14"/>
    <mergeCell ref="H28:H29"/>
    <mergeCell ref="I4:I5"/>
    <mergeCell ref="I10:I11"/>
    <mergeCell ref="I12:I14"/>
    <mergeCell ref="I28:I29"/>
    <mergeCell ref="J4:J5"/>
    <mergeCell ref="J10:J11"/>
    <mergeCell ref="J12:J14"/>
    <mergeCell ref="J28:J29"/>
    <mergeCell ref="K10:K11"/>
    <mergeCell ref="K12:K14"/>
    <mergeCell ref="K28:K29"/>
    <mergeCell ref="L10:L11"/>
    <mergeCell ref="L12:L14"/>
    <mergeCell ref="L28:L29"/>
    <mergeCell ref="M10:M11"/>
    <mergeCell ref="M12:M14"/>
    <mergeCell ref="M28:M29"/>
    <mergeCell ref="N10:N11"/>
    <mergeCell ref="N12:N14"/>
    <mergeCell ref="N28:N29"/>
    <mergeCell ref="O4:O5"/>
    <mergeCell ref="O10:O11"/>
    <mergeCell ref="O12:O14"/>
    <mergeCell ref="O28:O29"/>
    <mergeCell ref="P4:P5"/>
    <mergeCell ref="P10:P11"/>
    <mergeCell ref="P12:P14"/>
    <mergeCell ref="P28:P29"/>
    <mergeCell ref="Q4:Q5"/>
    <mergeCell ref="Q10:Q11"/>
    <mergeCell ref="Q12:Q14"/>
    <mergeCell ref="Q28:Q29"/>
    <mergeCell ref="R4:R5"/>
    <mergeCell ref="R10:R11"/>
    <mergeCell ref="R12:R14"/>
    <mergeCell ref="R28:R29"/>
    <mergeCell ref="S4:S5"/>
    <mergeCell ref="S10:S11"/>
    <mergeCell ref="S12:S14"/>
    <mergeCell ref="S28:S29"/>
  </mergeCells>
  <printOptions horizontalCentered="true"/>
  <pageMargins left="0.354166666666667" right="0.314583333333333" top="0.708333333333333" bottom="0.409027777777778" header="0.275" footer="0.0784722222222222"/>
  <pageSetup paperSize="8" scale="38" fitToHeight="0" orientation="landscape" horizontalDpi="600"/>
  <headerFooter>
    <oddFooter>&amp;C&amp;16第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xzxc</cp:lastModifiedBy>
  <cp:revision>0</cp:revision>
  <dcterms:created xsi:type="dcterms:W3CDTF">2022-06-03T14:13:00Z</dcterms:created>
  <cp:lastPrinted>2025-10-29T13:02:00Z</cp:lastPrinted>
  <dcterms:modified xsi:type="dcterms:W3CDTF">2026-08-13T10:00:06Z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32EDE1C209F147AD96C0CD65E4E3E771_13</vt:lpwstr>
  </property>
  <property fmtid="{D5CDD505-2E9C-101B-9397-08002B2CF9AE}" pid="3" name="KSOProductBuildVer">
    <vt:lpwstr>2052-11.8.2.9831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